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йонный" sheetId="1" r:id="rId1"/>
  </sheets>
  <definedNames>
    <definedName name="_xlnm.Print_Area" localSheetId="0">'Районный'!$A$1:$E$57</definedName>
  </definedNames>
  <calcPr calcMode="manual" fullCalcOnLoad="1"/>
</workbook>
</file>

<file path=xl/sharedStrings.xml><?xml version="1.0" encoding="utf-8"?>
<sst xmlns="http://schemas.openxmlformats.org/spreadsheetml/2006/main" count="66" uniqueCount="54">
  <si>
    <t xml:space="preserve">Сведения </t>
  </si>
  <si>
    <t>Показатели</t>
  </si>
  <si>
    <t>% исполнения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</si>
  <si>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</si>
  <si>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</si>
  <si>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</si>
  <si>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Результат исполнения бюджета (дефицит "-"/ профицит "+")</t>
  </si>
  <si>
    <t>х</t>
  </si>
  <si>
    <t>Наименование</t>
  </si>
  <si>
    <t>Объем денежного содержания (ФОТ), тыс.руб.</t>
  </si>
  <si>
    <t>в том числе муниципальных служащих</t>
  </si>
  <si>
    <t>тыс.руб.</t>
  </si>
  <si>
    <t>Налоговые и неналоговые доходы</t>
  </si>
  <si>
    <t>Национальная экономика</t>
  </si>
  <si>
    <t>Образование</t>
  </si>
  <si>
    <t>Социальная политика</t>
  </si>
  <si>
    <t>Госпошлина</t>
  </si>
  <si>
    <t>Совет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</si>
  <si>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</si>
  <si>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Национальная оборона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</si>
  <si>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</si>
  <si>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</si>
  <si>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</si>
  <si>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</si>
  <si>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</si>
  <si>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</si>
  <si>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</si>
  <si>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</si>
  <si>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</si>
  <si>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 xml:space="preserve">Безвозмездные поступления </t>
  </si>
  <si>
    <t>Источники финансирования дефицита бюджета - всего</t>
  </si>
  <si>
    <t>Расходы бюджета, всего</t>
  </si>
  <si>
    <t>Доходы бюджета, всего</t>
  </si>
  <si>
    <t>Возврат остатков субсидий, субвенций и иных межбюджетных трансфертов, имеющих целевое назначение, прошлых лет</t>
  </si>
  <si>
    <t xml:space="preserve">Физическая культура и спорт 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</si>
  <si>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</si>
  <si>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</si>
  <si>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</si>
  <si>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 xml:space="preserve">Культура, кинематография </t>
  </si>
  <si>
    <t>Культура, кинематография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</si>
  <si>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 </t>
  </si>
  <si>
    <t>Контрольно-счетная палата муниципального образования Приморско-Ахтарский район</t>
  </si>
  <si>
    <t>Здравоохранение (в том числе ОМС)</t>
  </si>
  <si>
    <t>Среднесписочная численность работников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</si>
  <si>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</si>
  <si>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</si>
  <si>
    <t>Налоги на товары (работы, услуги), реализуемые на территории РФ</t>
  </si>
  <si>
    <t>Прочие неналоговые доходы</t>
  </si>
  <si>
    <t xml:space="preserve">Утвержденные назначения на 2015 год </t>
  </si>
  <si>
    <t>МКУ "МФЦ"</t>
  </si>
  <si>
    <t>МКУ "Межведомственная централизованная бухгалтерия муниципального образования Приморско-Ахтарский район"</t>
  </si>
  <si>
    <t>МКУ "Центр муниципальных закупок и услуг"</t>
  </si>
  <si>
    <t>об исполнении бюджета муниципального образования Приморско-Ахтарский район                                      за 1 полугодие 2015 год</t>
  </si>
  <si>
    <t>Фактическое исполнение за 1 полугодие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</si>
</sst>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2" fillId="32" borderId="15" xfId="0" applyNumberFormat="1" applyFont="1" applyFill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2" fillId="32" borderId="14" xfId="0" applyNumberFormat="1" applyFont="1" applyFill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2" fillId="32" borderId="17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1" fillId="0" borderId="13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wrapText="1"/>
    </xf>
    <xf numFmtId="166" fontId="2" fillId="0" borderId="15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2" fillId="33" borderId="0" xfId="0" applyNumberFormat="1" applyFont="1" applyFill="1" applyAlignment="1">
      <alignment/>
    </xf>
    <xf numFmtId="166" fontId="2" fillId="33" borderId="14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0" borderId="14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26">
      <selection activeCell="A57" sqref="A57:B57"/>
    </sheetView>
  </sheetViews>
  <sheetFormatPr defaultColWidth="9.00390625" defaultRowHeight="12.75"/>
  <cols>
    <col min="1" max="1" width="20.125" style="0" customWidth="1"/>
    <col min="2" max="2" width="28.125" style="0" customWidth="1"/>
    <col min="3" max="3" width="12.375" style="0" customWidth="1"/>
    <col min="4" max="4" width="12.25390625" style="0" customWidth="1"/>
    <col min="5" max="5" width="12.375" style="0" customWidth="1"/>
    <col min="6" max="6" width="4.875" style="0" customWidth="1"/>
    <col min="7" max="7" width="11.875" style="0" customWidth="1"/>
  </cols>
  <sheetData>
    <row r="1" spans="1:5" ht="18">
      <c r="A1" s="53" t="s">
        <v>0</v>
      </c>
      <c r="B1" s="53"/>
      <c r="C1" s="53"/>
      <c r="D1" s="53"/>
      <c r="E1" s="53"/>
    </row>
    <row r="2" spans="1:5" ht="31.5" customHeight="1">
      <c r="A2" s="54" t="s">
        <v>52</v>
      </c>
      <c r="B2" s="54"/>
      <c r="C2" s="54"/>
      <c r="D2" s="54"/>
      <c r="E2" s="54"/>
    </row>
    <row r="3" spans="1:5" ht="13.5" thickBot="1">
      <c r="A3" s="1"/>
      <c r="B3" s="1"/>
      <c r="C3" s="1"/>
      <c r="D3" s="1"/>
      <c r="E3" s="1" t="s">
        <v>11</v>
      </c>
    </row>
    <row r="4" spans="1:5" ht="45.75" thickBot="1">
      <c r="A4" s="45" t="s">
        <v>1</v>
      </c>
      <c r="B4" s="46"/>
      <c r="C4" s="7" t="s">
        <v>48</v>
      </c>
      <c r="D4" s="7" t="s">
        <v>53</v>
      </c>
      <c r="E4" s="6" t="s">
        <v>2</v>
      </c>
    </row>
    <row r="5" spans="1:5" ht="12.75">
      <c r="A5" s="57" t="s">
        <v>32</v>
      </c>
      <c r="B5" s="57"/>
      <c r="C5" s="15">
        <f>C6+C17</f>
        <v>743770</v>
      </c>
      <c r="D5" s="15">
        <f>D6+D17</f>
        <v>358371.7</v>
      </c>
      <c r="E5" s="15">
        <f>D5/C5*100</f>
        <v>48.1831345711712</v>
      </c>
    </row>
    <row r="6" spans="1:5" ht="12.75">
      <c r="A6" s="55" t="s">
        <v>12</v>
      </c>
      <c r="B6" s="56"/>
      <c r="C6" s="16">
        <f>SUM(C7:C15)</f>
        <v>212584.3</v>
      </c>
      <c r="D6" s="16">
        <f>SUM(D7:D16)</f>
        <v>92666.79999999999</v>
      </c>
      <c r="E6" s="17">
        <f aca="true" t="shared" si="0" ref="E6:E15">D6/C6*100</f>
        <v>43.59061322966936</v>
      </c>
    </row>
    <row r="7" spans="1:5" ht="12.75">
      <c r="A7" s="47" t="s">
        <v>28</v>
      </c>
      <c r="B7" s="48"/>
      <c r="C7" s="17">
        <v>146306</v>
      </c>
      <c r="D7" s="17">
        <v>59297.5</v>
      </c>
      <c r="E7" s="17">
        <f t="shared" si="0"/>
        <v>40.52978005003213</v>
      </c>
    </row>
    <row r="8" spans="1:5" ht="25.5" customHeight="1">
      <c r="A8" s="43" t="s">
        <v>46</v>
      </c>
      <c r="B8" s="44"/>
      <c r="C8" s="17">
        <v>1402.3</v>
      </c>
      <c r="D8" s="17">
        <v>932.8</v>
      </c>
      <c r="E8" s="17">
        <f t="shared" si="0"/>
        <v>66.5192897382871</v>
      </c>
    </row>
    <row r="9" spans="1:5" ht="12.75">
      <c r="A9" s="4" t="s">
        <v>20</v>
      </c>
      <c r="B9" s="5"/>
      <c r="C9" s="17">
        <v>30132</v>
      </c>
      <c r="D9" s="17">
        <v>17747.8</v>
      </c>
      <c r="E9" s="17">
        <f t="shared" si="0"/>
        <v>58.90017257400769</v>
      </c>
    </row>
    <row r="10" spans="1:5" ht="14.25" customHeight="1">
      <c r="A10" s="40" t="s">
        <v>16</v>
      </c>
      <c r="B10" s="42"/>
      <c r="C10" s="17">
        <v>2674</v>
      </c>
      <c r="D10" s="17">
        <v>2088</v>
      </c>
      <c r="E10" s="17">
        <f t="shared" si="0"/>
        <v>78.0852655198205</v>
      </c>
    </row>
    <row r="11" spans="1:5" ht="31.5" customHeight="1">
      <c r="A11" s="40" t="s">
        <v>21</v>
      </c>
      <c r="B11" s="42"/>
      <c r="C11" s="17">
        <v>20454</v>
      </c>
      <c r="D11" s="17">
        <v>6390.4</v>
      </c>
      <c r="E11" s="17">
        <f t="shared" si="0"/>
        <v>31.242788696587464</v>
      </c>
    </row>
    <row r="12" spans="1:5" ht="12.75">
      <c r="A12" s="40" t="s">
        <v>22</v>
      </c>
      <c r="B12" s="42"/>
      <c r="C12" s="17">
        <v>2356</v>
      </c>
      <c r="D12" s="17">
        <v>1087.2</v>
      </c>
      <c r="E12" s="17">
        <f t="shared" si="0"/>
        <v>46.146010186757216</v>
      </c>
    </row>
    <row r="13" spans="1:5" ht="26.25" customHeight="1">
      <c r="A13" s="40" t="s">
        <v>23</v>
      </c>
      <c r="B13" s="42"/>
      <c r="C13" s="17">
        <v>104</v>
      </c>
      <c r="D13" s="17">
        <v>174.4</v>
      </c>
      <c r="E13" s="17">
        <f t="shared" si="0"/>
        <v>167.6923076923077</v>
      </c>
    </row>
    <row r="14" spans="1:5" ht="26.25" customHeight="1">
      <c r="A14" s="40" t="s">
        <v>24</v>
      </c>
      <c r="B14" s="42"/>
      <c r="C14" s="17">
        <v>1123</v>
      </c>
      <c r="D14" s="17">
        <v>855.5</v>
      </c>
      <c r="E14" s="17">
        <f t="shared" si="0"/>
        <v>76.17987533392699</v>
      </c>
    </row>
    <row r="15" spans="1:5" ht="12.75">
      <c r="A15" s="40" t="s">
        <v>25</v>
      </c>
      <c r="B15" s="42"/>
      <c r="C15" s="17">
        <v>8033</v>
      </c>
      <c r="D15" s="17">
        <v>3982.5</v>
      </c>
      <c r="E15" s="17">
        <f t="shared" si="0"/>
        <v>49.57674592306734</v>
      </c>
    </row>
    <row r="16" spans="1:5" ht="12.75">
      <c r="A16" s="52" t="s">
        <v>47</v>
      </c>
      <c r="B16" s="41"/>
      <c r="C16" s="17">
        <v>0</v>
      </c>
      <c r="D16" s="17">
        <v>110.7</v>
      </c>
      <c r="E16" s="23" t="s">
        <v>7</v>
      </c>
    </row>
    <row r="17" spans="1:5" ht="15" customHeight="1">
      <c r="A17" s="55" t="s">
        <v>29</v>
      </c>
      <c r="B17" s="56"/>
      <c r="C17" s="16">
        <f>SUM(C18:C20)</f>
        <v>531185.7</v>
      </c>
      <c r="D17" s="16">
        <f>SUM(D18:D20)</f>
        <v>265704.9</v>
      </c>
      <c r="E17" s="16">
        <f>D17/C17*100</f>
        <v>50.02109431786286</v>
      </c>
    </row>
    <row r="18" spans="1:7" ht="27.75" customHeight="1">
      <c r="A18" s="40" t="s">
        <v>27</v>
      </c>
      <c r="B18" s="42"/>
      <c r="C18" s="18">
        <v>531185.7</v>
      </c>
      <c r="D18" s="18">
        <v>266292.7</v>
      </c>
      <c r="E18" s="17">
        <f>D18/C18*100</f>
        <v>50.131752417280815</v>
      </c>
      <c r="G18" s="37"/>
    </row>
    <row r="19" spans="1:5" ht="67.5" customHeight="1">
      <c r="A19" s="40" t="s">
        <v>40</v>
      </c>
      <c r="B19" s="42"/>
      <c r="C19" s="18">
        <v>0</v>
      </c>
      <c r="D19" s="18">
        <v>384.8</v>
      </c>
      <c r="E19" s="23" t="s">
        <v>7</v>
      </c>
    </row>
    <row r="20" spans="1:5" ht="39" customHeight="1">
      <c r="A20" s="40" t="s">
        <v>33</v>
      </c>
      <c r="B20" s="42"/>
      <c r="C20" s="18">
        <v>0</v>
      </c>
      <c r="D20" s="18">
        <v>-972.6</v>
      </c>
      <c r="E20" s="23" t="s">
        <v>7</v>
      </c>
    </row>
    <row r="21" spans="1:5" ht="12.75">
      <c r="A21" s="49" t="s">
        <v>31</v>
      </c>
      <c r="B21" s="49"/>
      <c r="C21" s="19">
        <f>SUM(C22:C34)</f>
        <v>752660.2000000001</v>
      </c>
      <c r="D21" s="19">
        <f>SUM(D22:D34)</f>
        <v>378941.1</v>
      </c>
      <c r="E21" s="19">
        <f>D21/C21*100</f>
        <v>50.34690289190261</v>
      </c>
    </row>
    <row r="22" spans="1:5" ht="12.75">
      <c r="A22" s="40" t="s">
        <v>3</v>
      </c>
      <c r="B22" s="42"/>
      <c r="C22" s="18">
        <v>88573.3</v>
      </c>
      <c r="D22" s="18">
        <v>41770</v>
      </c>
      <c r="E22" s="17">
        <f>D22/C22*100</f>
        <v>47.1586810020627</v>
      </c>
    </row>
    <row r="23" spans="1:5" ht="12.75">
      <c r="A23" s="40" t="s">
        <v>19</v>
      </c>
      <c r="B23" s="42"/>
      <c r="C23" s="18">
        <v>9</v>
      </c>
      <c r="D23" s="18">
        <v>0</v>
      </c>
      <c r="E23" s="17">
        <f>D23/C23*100</f>
        <v>0</v>
      </c>
    </row>
    <row r="24" spans="1:5" ht="24" customHeight="1">
      <c r="A24" s="52" t="s">
        <v>4</v>
      </c>
      <c r="B24" s="42"/>
      <c r="C24" s="18">
        <v>1011.9</v>
      </c>
      <c r="D24" s="18">
        <v>273</v>
      </c>
      <c r="E24" s="17">
        <f>D24/C24*100</f>
        <v>26.97895048917877</v>
      </c>
    </row>
    <row r="25" spans="1:5" ht="14.25" customHeight="1">
      <c r="A25" s="40" t="s">
        <v>13</v>
      </c>
      <c r="B25" s="41"/>
      <c r="C25" s="18">
        <v>4589</v>
      </c>
      <c r="D25" s="18">
        <v>1255.9</v>
      </c>
      <c r="E25" s="17">
        <f>D25/C25*100</f>
        <v>27.367618217476576</v>
      </c>
    </row>
    <row r="26" spans="1:5" ht="12.75">
      <c r="A26" s="40" t="s">
        <v>5</v>
      </c>
      <c r="B26" s="42"/>
      <c r="C26" s="18">
        <v>33707.4</v>
      </c>
      <c r="D26" s="18">
        <v>20204.9</v>
      </c>
      <c r="E26" s="17">
        <f>D26/C26*100</f>
        <v>59.942030533354696</v>
      </c>
    </row>
    <row r="27" spans="1:5" ht="12.75">
      <c r="A27" s="40" t="s">
        <v>14</v>
      </c>
      <c r="B27" s="41"/>
      <c r="C27" s="18">
        <v>506982.8</v>
      </c>
      <c r="D27" s="18">
        <v>258486.4</v>
      </c>
      <c r="E27" s="17">
        <f aca="true" t="shared" si="1" ref="E27:E34">D27/C27*100</f>
        <v>50.9852405249251</v>
      </c>
    </row>
    <row r="28" spans="1:5" ht="12.75">
      <c r="A28" s="40" t="s">
        <v>38</v>
      </c>
      <c r="B28" s="41"/>
      <c r="C28" s="18">
        <v>23654.6</v>
      </c>
      <c r="D28" s="18">
        <v>12065</v>
      </c>
      <c r="E28" s="17">
        <f t="shared" si="1"/>
        <v>51.0048785437082</v>
      </c>
    </row>
    <row r="29" spans="1:5" ht="12.75">
      <c r="A29" s="40" t="s">
        <v>37</v>
      </c>
      <c r="B29" s="41"/>
      <c r="C29" s="18">
        <v>25703.5</v>
      </c>
      <c r="D29" s="18">
        <v>10839.8</v>
      </c>
      <c r="E29" s="17">
        <f t="shared" si="1"/>
        <v>42.17246678467912</v>
      </c>
    </row>
    <row r="30" spans="1:5" ht="12.75">
      <c r="A30" s="40" t="s">
        <v>15</v>
      </c>
      <c r="B30" s="41"/>
      <c r="C30" s="18">
        <v>41760.9</v>
      </c>
      <c r="D30" s="18">
        <v>20469.9</v>
      </c>
      <c r="E30" s="17">
        <f t="shared" si="1"/>
        <v>49.01690337133539</v>
      </c>
    </row>
    <row r="31" spans="1:5" ht="12.75">
      <c r="A31" s="40" t="s">
        <v>34</v>
      </c>
      <c r="B31" s="42"/>
      <c r="C31" s="20">
        <v>10074</v>
      </c>
      <c r="D31" s="20">
        <v>5645.3</v>
      </c>
      <c r="E31" s="17">
        <f t="shared" si="1"/>
        <v>56.03831645820926</v>
      </c>
    </row>
    <row r="32" spans="1:5" ht="12.75">
      <c r="A32" s="40" t="s">
        <v>35</v>
      </c>
      <c r="B32" s="42"/>
      <c r="C32" s="20">
        <v>750</v>
      </c>
      <c r="D32" s="20">
        <v>719.8</v>
      </c>
      <c r="E32" s="17">
        <f t="shared" si="1"/>
        <v>95.97333333333333</v>
      </c>
    </row>
    <row r="33" spans="1:5" ht="27" customHeight="1">
      <c r="A33" s="40" t="s">
        <v>36</v>
      </c>
      <c r="B33" s="42"/>
      <c r="C33" s="20">
        <v>3364.4</v>
      </c>
      <c r="D33" s="20">
        <v>749.3</v>
      </c>
      <c r="E33" s="17">
        <f t="shared" si="1"/>
        <v>22.271430269884675</v>
      </c>
    </row>
    <row r="34" spans="1:5" ht="12.75">
      <c r="A34" s="40" t="s">
        <v>26</v>
      </c>
      <c r="B34" s="42"/>
      <c r="C34" s="20">
        <v>12479.4</v>
      </c>
      <c r="D34" s="20">
        <v>6461.8</v>
      </c>
      <c r="E34" s="17">
        <f t="shared" si="1"/>
        <v>51.77973299998398</v>
      </c>
    </row>
    <row r="35" spans="1:5" ht="27.75" customHeight="1">
      <c r="A35" s="63" t="s">
        <v>6</v>
      </c>
      <c r="B35" s="69"/>
      <c r="C35" s="21">
        <v>-8788.6</v>
      </c>
      <c r="D35" s="21">
        <v>-20569.2</v>
      </c>
      <c r="E35" s="18" t="s">
        <v>7</v>
      </c>
    </row>
    <row r="36" spans="1:5" ht="30.75" customHeight="1" thickBot="1">
      <c r="A36" s="50" t="s">
        <v>30</v>
      </c>
      <c r="B36" s="51"/>
      <c r="C36" s="15">
        <f>-C35</f>
        <v>8788.6</v>
      </c>
      <c r="D36" s="22">
        <v>20569.2</v>
      </c>
      <c r="E36" s="22" t="s">
        <v>7</v>
      </c>
    </row>
    <row r="37" spans="1:6" ht="57" thickBot="1">
      <c r="A37" s="67" t="s">
        <v>8</v>
      </c>
      <c r="B37" s="68"/>
      <c r="C37" s="24" t="s">
        <v>43</v>
      </c>
      <c r="D37" s="25" t="s">
        <v>9</v>
      </c>
      <c r="E37" s="26"/>
      <c r="F37" s="11"/>
    </row>
    <row r="38" spans="1:7" s="2" customFormat="1" ht="30" customHeight="1">
      <c r="A38" s="59" t="s">
        <v>17</v>
      </c>
      <c r="B38" s="59"/>
      <c r="C38" s="27">
        <v>1</v>
      </c>
      <c r="D38" s="28">
        <v>257.3</v>
      </c>
      <c r="E38" s="29"/>
      <c r="F38" s="8"/>
      <c r="G38" s="12"/>
    </row>
    <row r="39" spans="1:7" s="3" customFormat="1" ht="12.75">
      <c r="A39" s="60" t="s">
        <v>10</v>
      </c>
      <c r="B39" s="60"/>
      <c r="C39" s="30">
        <v>1</v>
      </c>
      <c r="D39" s="31">
        <v>257.3</v>
      </c>
      <c r="E39" s="29"/>
      <c r="F39" s="8"/>
      <c r="G39" s="12"/>
    </row>
    <row r="40" spans="1:7" s="3" customFormat="1" ht="27" customHeight="1">
      <c r="A40" s="63" t="s">
        <v>41</v>
      </c>
      <c r="B40" s="64"/>
      <c r="C40" s="32">
        <v>4</v>
      </c>
      <c r="D40" s="13">
        <v>1380.9</v>
      </c>
      <c r="E40" s="29"/>
      <c r="F40" s="8"/>
      <c r="G40" s="12"/>
    </row>
    <row r="41" spans="1:7" s="3" customFormat="1" ht="12.75">
      <c r="A41" s="60" t="s">
        <v>10</v>
      </c>
      <c r="B41" s="60"/>
      <c r="C41" s="30">
        <v>4</v>
      </c>
      <c r="D41" s="31">
        <v>1380.9</v>
      </c>
      <c r="E41" s="29"/>
      <c r="F41" s="8"/>
      <c r="G41" s="12"/>
    </row>
    <row r="42" spans="1:8" s="2" customFormat="1" ht="28.5" customHeight="1">
      <c r="A42" s="58" t="s">
        <v>18</v>
      </c>
      <c r="B42" s="58"/>
      <c r="C42" s="39">
        <f>71.5+16+7</f>
        <v>94.5</v>
      </c>
      <c r="D42" s="13">
        <f>18694.2+4456.6+1644.4</f>
        <v>24795.200000000004</v>
      </c>
      <c r="E42" s="29"/>
      <c r="F42" s="8"/>
      <c r="G42" s="12"/>
      <c r="H42"/>
    </row>
    <row r="43" spans="1:8" s="3" customFormat="1" ht="15" customHeight="1">
      <c r="A43" s="60" t="s">
        <v>10</v>
      </c>
      <c r="B43" s="60"/>
      <c r="C43" s="33">
        <f>64+16+7</f>
        <v>87</v>
      </c>
      <c r="D43" s="31">
        <f>17942.4+1644.4+4456.6</f>
        <v>24043.4</v>
      </c>
      <c r="E43" s="29"/>
      <c r="F43" s="8"/>
      <c r="G43" s="12"/>
      <c r="H43"/>
    </row>
    <row r="44" spans="1:8" s="2" customFormat="1" ht="15" customHeight="1">
      <c r="A44" s="61" t="s">
        <v>49</v>
      </c>
      <c r="B44" s="62"/>
      <c r="C44" s="32">
        <v>16</v>
      </c>
      <c r="D44" s="13">
        <v>2498.8</v>
      </c>
      <c r="E44" s="29"/>
      <c r="F44" s="8"/>
      <c r="G44" s="12"/>
      <c r="H44"/>
    </row>
    <row r="45" spans="1:8" s="2" customFormat="1" ht="15" customHeight="1">
      <c r="A45" s="70" t="s">
        <v>51</v>
      </c>
      <c r="B45" s="71"/>
      <c r="C45" s="32">
        <v>29.5</v>
      </c>
      <c r="D45" s="13">
        <v>3894.3</v>
      </c>
      <c r="E45" s="29"/>
      <c r="F45" s="8"/>
      <c r="G45" s="12"/>
      <c r="H45"/>
    </row>
    <row r="46" spans="1:8" s="2" customFormat="1" ht="39.75" customHeight="1">
      <c r="A46" s="58" t="s">
        <v>50</v>
      </c>
      <c r="B46" s="58"/>
      <c r="C46" s="32">
        <v>16.5</v>
      </c>
      <c r="D46" s="13">
        <v>2954.6</v>
      </c>
      <c r="E46" s="29"/>
      <c r="F46" s="8"/>
      <c r="G46" s="12"/>
      <c r="H46"/>
    </row>
    <row r="47" spans="1:8" s="3" customFormat="1" ht="12.75">
      <c r="A47" s="66" t="s">
        <v>14</v>
      </c>
      <c r="B47" s="66"/>
      <c r="C47" s="38">
        <f>2+3.5+4+13+13+50.9+1144</f>
        <v>1230.4</v>
      </c>
      <c r="D47" s="13">
        <f>590.7+471.6+442.3+99.9+2182.8+11524.1+186965.7</f>
        <v>202277.1</v>
      </c>
      <c r="E47" s="29"/>
      <c r="F47" s="8"/>
      <c r="G47" s="12"/>
      <c r="H47" s="14"/>
    </row>
    <row r="48" spans="1:8" s="2" customFormat="1" ht="12.75">
      <c r="A48" s="60" t="s">
        <v>10</v>
      </c>
      <c r="B48" s="60"/>
      <c r="C48" s="30">
        <f>2+8</f>
        <v>10</v>
      </c>
      <c r="D48" s="34">
        <f>577.5+2299.6</f>
        <v>2877.1</v>
      </c>
      <c r="E48" s="29"/>
      <c r="F48" s="8"/>
      <c r="G48" s="12"/>
      <c r="H48"/>
    </row>
    <row r="49" spans="1:8" s="3" customFormat="1" ht="12.75">
      <c r="A49" s="66" t="s">
        <v>39</v>
      </c>
      <c r="B49" s="66"/>
      <c r="C49" s="32">
        <f>2+18.5+45</f>
        <v>65.5</v>
      </c>
      <c r="D49" s="13">
        <f>577.5+2530.6+5088</f>
        <v>8196.1</v>
      </c>
      <c r="E49" s="29"/>
      <c r="F49" s="8"/>
      <c r="G49" s="12"/>
      <c r="H49"/>
    </row>
    <row r="50" spans="1:8" s="2" customFormat="1" ht="12.75">
      <c r="A50" s="60" t="s">
        <v>10</v>
      </c>
      <c r="B50" s="60"/>
      <c r="C50" s="30">
        <v>2</v>
      </c>
      <c r="D50" s="31">
        <v>577.5</v>
      </c>
      <c r="E50" s="29"/>
      <c r="F50" s="8"/>
      <c r="G50" s="12"/>
      <c r="H50"/>
    </row>
    <row r="51" spans="1:8" s="2" customFormat="1" ht="12.75">
      <c r="A51" s="58" t="s">
        <v>42</v>
      </c>
      <c r="B51" s="58"/>
      <c r="C51" s="39">
        <v>814</v>
      </c>
      <c r="D51" s="35">
        <v>90139</v>
      </c>
      <c r="E51" s="29"/>
      <c r="F51" s="8"/>
      <c r="G51" s="12"/>
      <c r="H51"/>
    </row>
    <row r="52" spans="1:8" s="2" customFormat="1" ht="12.75" customHeight="1">
      <c r="A52" s="60" t="s">
        <v>10</v>
      </c>
      <c r="B52" s="60"/>
      <c r="C52" s="36">
        <v>0</v>
      </c>
      <c r="D52" s="34">
        <v>0</v>
      </c>
      <c r="E52" s="29"/>
      <c r="F52" s="8"/>
      <c r="G52" s="12"/>
      <c r="H52"/>
    </row>
    <row r="53" spans="1:7" s="2" customFormat="1" ht="12.75">
      <c r="A53" s="72" t="s">
        <v>34</v>
      </c>
      <c r="B53" s="72"/>
      <c r="C53" s="32">
        <v>10</v>
      </c>
      <c r="D53" s="32">
        <f>607.6+961.4</f>
        <v>1569</v>
      </c>
      <c r="E53" s="29"/>
      <c r="F53" s="8"/>
      <c r="G53" s="12"/>
    </row>
    <row r="54" spans="1:7" s="2" customFormat="1" ht="12.75">
      <c r="A54" s="60" t="s">
        <v>10</v>
      </c>
      <c r="B54" s="60"/>
      <c r="C54" s="30">
        <v>2</v>
      </c>
      <c r="D54" s="30">
        <v>607.6</v>
      </c>
      <c r="E54" s="29"/>
      <c r="F54" s="8"/>
      <c r="G54" s="12"/>
    </row>
    <row r="55" spans="1:7" s="2" customFormat="1" ht="12.75">
      <c r="A55" s="10"/>
      <c r="B55" s="10"/>
      <c r="C55" s="8"/>
      <c r="D55" s="9"/>
      <c r="E55" s="8"/>
      <c r="G55" s="12"/>
    </row>
    <row r="56" spans="1:7" s="2" customFormat="1" ht="12.75">
      <c r="A56" s="10"/>
      <c r="B56" s="10"/>
      <c r="C56" s="8"/>
      <c r="D56" s="9"/>
      <c r="E56" s="9"/>
      <c r="G56" s="12"/>
    </row>
    <row r="57" spans="1:7" ht="40.5" customHeight="1">
      <c r="A57" s="73" t="s">
        <v>44</v>
      </c>
      <c r="B57" s="73"/>
      <c r="D57" s="65" t="s">
        <v>45</v>
      </c>
      <c r="E57" s="65"/>
      <c r="G57" s="12"/>
    </row>
    <row r="58" ht="12.75">
      <c r="G58" s="12"/>
    </row>
    <row r="59" ht="12.75">
      <c r="G59" s="12"/>
    </row>
    <row r="60" ht="12.75">
      <c r="G60" s="12"/>
    </row>
    <row r="61" ht="12.75">
      <c r="G61" s="12"/>
    </row>
    <row r="62" ht="12.75">
      <c r="G62" s="12"/>
    </row>
    <row r="63" ht="12.75">
      <c r="G63" s="12"/>
    </row>
    <row r="64" ht="12.75">
      <c r="G64" s="12"/>
    </row>
  </sheetData>
  <sheetProtection/>
  <mergeCells count="54">
    <mergeCell ref="A45:B45"/>
    <mergeCell ref="A53:B53"/>
    <mergeCell ref="A57:B57"/>
    <mergeCell ref="A13:B13"/>
    <mergeCell ref="A14:B14"/>
    <mergeCell ref="A50:B50"/>
    <mergeCell ref="A51:B51"/>
    <mergeCell ref="A15:B15"/>
    <mergeCell ref="D57:E57"/>
    <mergeCell ref="A52:B52"/>
    <mergeCell ref="A54:B54"/>
    <mergeCell ref="A46:B46"/>
    <mergeCell ref="A49:B49"/>
    <mergeCell ref="A37:B37"/>
    <mergeCell ref="A48:B48"/>
    <mergeCell ref="A39:B39"/>
    <mergeCell ref="A47:B47"/>
    <mergeCell ref="A41:B41"/>
    <mergeCell ref="A42:B42"/>
    <mergeCell ref="A34:B34"/>
    <mergeCell ref="A38:B38"/>
    <mergeCell ref="A43:B43"/>
    <mergeCell ref="A44:B44"/>
    <mergeCell ref="A40:B40"/>
    <mergeCell ref="A35:B35"/>
    <mergeCell ref="A36:B36"/>
    <mergeCell ref="A24:B24"/>
    <mergeCell ref="A32:B32"/>
    <mergeCell ref="A33:B33"/>
    <mergeCell ref="A1:E1"/>
    <mergeCell ref="A2:E2"/>
    <mergeCell ref="A17:B17"/>
    <mergeCell ref="A6:B6"/>
    <mergeCell ref="A5:B5"/>
    <mergeCell ref="A16:B16"/>
    <mergeCell ref="A4:B4"/>
    <mergeCell ref="A10:B10"/>
    <mergeCell ref="A7:B7"/>
    <mergeCell ref="A21:B21"/>
    <mergeCell ref="A31:B31"/>
    <mergeCell ref="A30:B30"/>
    <mergeCell ref="A26:B26"/>
    <mergeCell ref="A25:B25"/>
    <mergeCell ref="A27:B27"/>
    <mergeCell ref="A28:B28"/>
    <mergeCell ref="A29:B29"/>
    <mergeCell ref="A22:B22"/>
    <mergeCell ref="A19:B19"/>
    <mergeCell ref="A8:B8"/>
    <mergeCell ref="A11:B11"/>
    <mergeCell ref="A12:B12"/>
    <mergeCell ref="A20:B20"/>
    <mergeCell ref="A18:B18"/>
    <mergeCell ref="A23:B23"/>
  </mergeCells>
  <printOptions/>
  <pageMargins left="1.03" right="0.29" top="0.76" bottom="0.8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Червякова Анна Викторовна</cp:lastModifiedBy>
  <cp:lastPrinted>2015-06-11T09:32:36Z</cp:lastPrinted>
  <dcterms:created xsi:type="dcterms:W3CDTF">2006-04-03T14:29:44Z</dcterms:created>
  <dcterms:modified xsi:type="dcterms:W3CDTF">2015-12-09T15:12:58Z</dcterms:modified>
  <cp:category/>
  <cp:version/>
  <cp:contentType/>
  <cp:contentStatus/>
</cp:coreProperties>
</file>