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'Районный'!$A$1:$E$56</definedName>
  </definedNames>
  <calcPr fullCalcOnLoad="1"/>
</workbook>
</file>

<file path=xl/sharedStrings.xml><?xml version="1.0" encoding="utf-8"?>
<sst xmlns="http://schemas.openxmlformats.org/spreadsheetml/2006/main" count="67" uniqueCount="54">
  <si>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</si>
  <si>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</si>
  <si>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</si>
  <si>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</si>
  <si>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</si>
  <si>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</si>
  <si>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</si>
  <si>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</si>
  <si>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</si>
  <si>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</si>
  <si>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</si>
  <si>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</si>
  <si>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</si>
  <si>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</si>
  <si>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</si>
  <si>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</si>
  <si>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</si>
  <si>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</si>
  <si>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</si>
  <si>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</si>
  <si>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Численность работников</t>
  </si>
  <si>
    <t>Задолженность и перерасчеты по отмененным налогам, сборам и иным обязательным платежам</t>
  </si>
  <si>
    <t>Национальная оборона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</si>
  <si>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</si>
  <si>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</si>
  <si>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</si>
  <si>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</si>
  <si>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</si>
  <si>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</si>
  <si>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</si>
  <si>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</si>
  <si>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Межбюджетные трансферты</t>
  </si>
  <si>
    <t xml:space="preserve">Прочие безвозмездные поступления </t>
  </si>
  <si>
    <t>Безвозмездные поступления от других бюджетов бюджетной системы Российской Федерации</t>
  </si>
  <si>
    <t>x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</si>
  <si>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</si>
  <si>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</si>
  <si>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</si>
  <si>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</si>
  <si>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</si>
  <si>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</si>
  <si>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</si>
  <si>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</si>
  <si>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</si>
  <si>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</si>
  <si>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</si>
  <si>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</si>
  <si>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</si>
  <si>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</si>
  <si>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</si>
  <si>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</si>
  <si>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 xml:space="preserve">Уточненные назначения на 2012г. </t>
  </si>
  <si>
    <t>об исполнении бюджета муниципального образования Приморско-Ахтарский район                                      за 1 полугодие 2012 года</t>
  </si>
  <si>
    <t>Фактическое исполнение за 1 полугодие 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</si>
</sst>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5" fontId="2" fillId="24" borderId="17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E40" sqref="E40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0.875" style="0" customWidth="1"/>
    <col min="5" max="5" width="12.375" style="0" customWidth="1"/>
  </cols>
  <sheetData>
    <row r="1" spans="1:5" ht="18">
      <c r="A1" s="44" t="s">
        <v>0</v>
      </c>
      <c r="B1" s="44"/>
      <c r="C1" s="44"/>
      <c r="D1" s="44"/>
      <c r="E1" s="44"/>
    </row>
    <row r="2" spans="1:5" ht="31.5" customHeight="1">
      <c r="A2" s="45" t="s">
        <v>52</v>
      </c>
      <c r="B2" s="45"/>
      <c r="C2" s="45"/>
      <c r="D2" s="45"/>
      <c r="E2" s="45"/>
    </row>
    <row r="3" spans="1:5" ht="13.5" thickBot="1">
      <c r="A3" s="6"/>
      <c r="B3" s="6"/>
      <c r="C3" s="6"/>
      <c r="D3" s="6"/>
      <c r="E3" s="6" t="s">
        <v>11</v>
      </c>
    </row>
    <row r="4" spans="1:5" ht="57" thickBot="1">
      <c r="A4" s="49" t="s">
        <v>1</v>
      </c>
      <c r="B4" s="50"/>
      <c r="C4" s="14" t="s">
        <v>51</v>
      </c>
      <c r="D4" s="14" t="s">
        <v>53</v>
      </c>
      <c r="E4" s="13" t="s">
        <v>2</v>
      </c>
    </row>
    <row r="5" spans="1:5" ht="12.75">
      <c r="A5" s="48" t="s">
        <v>39</v>
      </c>
      <c r="B5" s="48"/>
      <c r="C5" s="5">
        <f>C6+C18</f>
        <v>628827</v>
      </c>
      <c r="D5" s="5">
        <f>D6+D18</f>
        <v>418686.1</v>
      </c>
      <c r="E5" s="5">
        <f>D5/C5*100</f>
        <v>66.5820806040453</v>
      </c>
    </row>
    <row r="6" spans="1:5" ht="12.75">
      <c r="A6" s="46" t="s">
        <v>12</v>
      </c>
      <c r="B6" s="47"/>
      <c r="C6" s="3">
        <f>SUM(C7:C17)</f>
        <v>211773</v>
      </c>
      <c r="D6" s="3">
        <f>SUM(D7:D17)</f>
        <v>105715.09999999999</v>
      </c>
      <c r="E6" s="7">
        <f>D6/C6*100</f>
        <v>49.919064281093426</v>
      </c>
    </row>
    <row r="7" spans="1:5" ht="12.75">
      <c r="A7" s="51" t="s">
        <v>35</v>
      </c>
      <c r="B7" s="52"/>
      <c r="C7" s="7">
        <v>142126</v>
      </c>
      <c r="D7" s="7">
        <v>69507.9</v>
      </c>
      <c r="E7" s="7">
        <f aca="true" t="shared" si="0" ref="E7:E22">D7/C7*100</f>
        <v>48.90583003813517</v>
      </c>
    </row>
    <row r="8" spans="1:5" ht="12.75">
      <c r="A8" s="10" t="s">
        <v>23</v>
      </c>
      <c r="B8" s="11"/>
      <c r="C8" s="7">
        <v>32373</v>
      </c>
      <c r="D8" s="7">
        <v>18273.2</v>
      </c>
      <c r="E8" s="7">
        <f t="shared" si="0"/>
        <v>56.44580360176691</v>
      </c>
    </row>
    <row r="9" spans="1:5" ht="12.75">
      <c r="A9" s="51" t="s">
        <v>24</v>
      </c>
      <c r="B9" s="52"/>
      <c r="C9" s="7"/>
      <c r="D9" s="7"/>
      <c r="E9" s="7" t="s">
        <v>7</v>
      </c>
    </row>
    <row r="10" spans="1:5" ht="14.25" customHeight="1">
      <c r="A10" s="40" t="s">
        <v>16</v>
      </c>
      <c r="B10" s="42"/>
      <c r="C10" s="7">
        <v>2653</v>
      </c>
      <c r="D10" s="7">
        <v>1190.3</v>
      </c>
      <c r="E10" s="7">
        <f t="shared" si="0"/>
        <v>44.86618921975122</v>
      </c>
    </row>
    <row r="11" spans="1:5" ht="31.5" customHeight="1">
      <c r="A11" s="40" t="s">
        <v>21</v>
      </c>
      <c r="B11" s="42"/>
      <c r="C11" s="7"/>
      <c r="D11" s="7"/>
      <c r="E11" s="7" t="s">
        <v>7</v>
      </c>
    </row>
    <row r="12" spans="1:5" ht="31.5" customHeight="1">
      <c r="A12" s="40" t="s">
        <v>25</v>
      </c>
      <c r="B12" s="42"/>
      <c r="C12" s="7">
        <v>23848</v>
      </c>
      <c r="D12" s="7">
        <v>8706.5</v>
      </c>
      <c r="E12" s="7">
        <f t="shared" si="0"/>
        <v>36.50830258302583</v>
      </c>
    </row>
    <row r="13" spans="1:5" ht="12.75">
      <c r="A13" s="40" t="s">
        <v>26</v>
      </c>
      <c r="B13" s="42"/>
      <c r="C13" s="7">
        <v>2204</v>
      </c>
      <c r="D13" s="7">
        <v>939.4</v>
      </c>
      <c r="E13" s="7">
        <f t="shared" si="0"/>
        <v>42.62250453720508</v>
      </c>
    </row>
    <row r="14" spans="1:5" ht="26.25" customHeight="1">
      <c r="A14" s="40" t="s">
        <v>27</v>
      </c>
      <c r="B14" s="42"/>
      <c r="C14" s="7">
        <v>0</v>
      </c>
      <c r="D14" s="7">
        <v>2272.4</v>
      </c>
      <c r="E14" s="7" t="s">
        <v>7</v>
      </c>
    </row>
    <row r="15" spans="1:5" ht="26.25" customHeight="1">
      <c r="A15" s="40" t="s">
        <v>28</v>
      </c>
      <c r="B15" s="42"/>
      <c r="C15" s="7">
        <v>3000</v>
      </c>
      <c r="D15" s="7">
        <v>4048</v>
      </c>
      <c r="E15" s="7">
        <f t="shared" si="0"/>
        <v>134.93333333333334</v>
      </c>
    </row>
    <row r="16" spans="1:5" ht="12.75">
      <c r="A16" s="40" t="s">
        <v>29</v>
      </c>
      <c r="B16" s="42"/>
      <c r="C16" s="7">
        <v>5569</v>
      </c>
      <c r="D16" s="7">
        <v>2870.3</v>
      </c>
      <c r="E16" s="7">
        <f t="shared" si="0"/>
        <v>51.54067157478901</v>
      </c>
    </row>
    <row r="17" spans="1:5" ht="13.5" customHeight="1">
      <c r="A17" s="40" t="s">
        <v>30</v>
      </c>
      <c r="B17" s="41"/>
      <c r="C17" s="7"/>
      <c r="D17" s="7">
        <v>-2092.9</v>
      </c>
      <c r="E17" s="7" t="s">
        <v>34</v>
      </c>
    </row>
    <row r="18" spans="1:5" ht="15" customHeight="1">
      <c r="A18" s="46" t="s">
        <v>36</v>
      </c>
      <c r="B18" s="47"/>
      <c r="C18" s="3">
        <f>SUM(C19:C22)</f>
        <v>417054</v>
      </c>
      <c r="D18" s="3">
        <f>SUM(D19:D22)</f>
        <v>312971</v>
      </c>
      <c r="E18" s="3">
        <f>D18/C18*100</f>
        <v>75.04327976712848</v>
      </c>
    </row>
    <row r="19" spans="1:5" ht="27.75" customHeight="1">
      <c r="A19" s="40" t="s">
        <v>33</v>
      </c>
      <c r="B19" s="42"/>
      <c r="C19" s="1">
        <v>398469.5</v>
      </c>
      <c r="D19" s="1">
        <v>292188.6</v>
      </c>
      <c r="E19" s="7">
        <f t="shared" si="0"/>
        <v>73.32772018937459</v>
      </c>
    </row>
    <row r="20" spans="1:5" ht="12.75">
      <c r="A20" s="40" t="s">
        <v>32</v>
      </c>
      <c r="B20" s="42"/>
      <c r="C20" s="1"/>
      <c r="D20" s="1"/>
      <c r="E20" s="7" t="s">
        <v>34</v>
      </c>
    </row>
    <row r="21" spans="1:5" ht="67.5" customHeight="1">
      <c r="A21" s="40" t="s">
        <v>50</v>
      </c>
      <c r="B21" s="42"/>
      <c r="C21" s="1">
        <v>24013.4</v>
      </c>
      <c r="D21" s="1">
        <v>24112.5</v>
      </c>
      <c r="E21" s="7">
        <f t="shared" si="0"/>
        <v>100.41268625017699</v>
      </c>
    </row>
    <row r="22" spans="1:5" ht="39" customHeight="1">
      <c r="A22" s="40" t="s">
        <v>40</v>
      </c>
      <c r="B22" s="42"/>
      <c r="C22" s="1">
        <v>-5428.9</v>
      </c>
      <c r="D22" s="1">
        <v>-3330.1</v>
      </c>
      <c r="E22" s="7">
        <f t="shared" si="0"/>
        <v>61.34023467000682</v>
      </c>
    </row>
    <row r="23" spans="1:5" ht="12.75">
      <c r="A23" s="43" t="s">
        <v>38</v>
      </c>
      <c r="B23" s="43"/>
      <c r="C23" s="4">
        <f>SUM(C24:C36)</f>
        <v>695697.9</v>
      </c>
      <c r="D23" s="4">
        <f>SUM(D24:D36)</f>
        <v>358103.79999999993</v>
      </c>
      <c r="E23" s="4">
        <f>D23/C23*100</f>
        <v>51.47403779715304</v>
      </c>
    </row>
    <row r="24" spans="1:5" ht="12.75">
      <c r="A24" s="40" t="s">
        <v>3</v>
      </c>
      <c r="B24" s="42"/>
      <c r="C24" s="1">
        <v>74049.4</v>
      </c>
      <c r="D24" s="1">
        <v>35520.1</v>
      </c>
      <c r="E24" s="7">
        <f>D24/C24*100</f>
        <v>47.96811317849976</v>
      </c>
    </row>
    <row r="25" spans="1:5" ht="12.75">
      <c r="A25" s="40" t="s">
        <v>22</v>
      </c>
      <c r="B25" s="42"/>
      <c r="C25" s="1">
        <v>1485.2</v>
      </c>
      <c r="D25" s="1">
        <v>1476.2</v>
      </c>
      <c r="E25" s="7">
        <f aca="true" t="shared" si="1" ref="E25:E36">D25/C25*100</f>
        <v>99.39402100727175</v>
      </c>
    </row>
    <row r="26" spans="1:5" ht="24" customHeight="1">
      <c r="A26" s="40" t="s">
        <v>4</v>
      </c>
      <c r="B26" s="42"/>
      <c r="C26" s="1">
        <v>203.1</v>
      </c>
      <c r="D26" s="1">
        <v>61.1</v>
      </c>
      <c r="E26" s="7">
        <f t="shared" si="1"/>
        <v>30.08370260955195</v>
      </c>
    </row>
    <row r="27" spans="1:5" ht="14.25" customHeight="1">
      <c r="A27" s="40" t="s">
        <v>13</v>
      </c>
      <c r="B27" s="41"/>
      <c r="C27" s="1">
        <v>6734.8</v>
      </c>
      <c r="D27" s="1">
        <v>2684.3</v>
      </c>
      <c r="E27" s="7">
        <f t="shared" si="1"/>
        <v>39.85715982657243</v>
      </c>
    </row>
    <row r="28" spans="1:5" ht="12.75">
      <c r="A28" s="40" t="s">
        <v>5</v>
      </c>
      <c r="B28" s="42"/>
      <c r="C28" s="1">
        <v>78002.7</v>
      </c>
      <c r="D28" s="1">
        <v>169</v>
      </c>
      <c r="E28" s="7">
        <f t="shared" si="1"/>
        <v>0.21665916692627304</v>
      </c>
    </row>
    <row r="29" spans="1:5" ht="12.75">
      <c r="A29" s="40" t="s">
        <v>14</v>
      </c>
      <c r="B29" s="41"/>
      <c r="C29" s="1">
        <v>400641.7</v>
      </c>
      <c r="D29" s="1">
        <v>245971</v>
      </c>
      <c r="E29" s="7">
        <f t="shared" si="1"/>
        <v>61.3942582611845</v>
      </c>
    </row>
    <row r="30" spans="1:5" ht="12.75">
      <c r="A30" s="40" t="s">
        <v>45</v>
      </c>
      <c r="B30" s="41"/>
      <c r="C30" s="1">
        <v>15444</v>
      </c>
      <c r="D30" s="1">
        <v>7362.6</v>
      </c>
      <c r="E30" s="7">
        <f>D30/C30*100</f>
        <v>47.67288267288268</v>
      </c>
    </row>
    <row r="31" spans="1:5" ht="12.75">
      <c r="A31" s="40" t="s">
        <v>44</v>
      </c>
      <c r="B31" s="41"/>
      <c r="C31" s="1">
        <v>65471.2</v>
      </c>
      <c r="D31" s="1">
        <v>41435.6</v>
      </c>
      <c r="E31" s="7">
        <f t="shared" si="1"/>
        <v>63.288285536235776</v>
      </c>
    </row>
    <row r="32" spans="1:5" ht="12.75">
      <c r="A32" s="40" t="s">
        <v>15</v>
      </c>
      <c r="B32" s="41"/>
      <c r="C32" s="1">
        <v>38599.9</v>
      </c>
      <c r="D32" s="1">
        <v>16585.1</v>
      </c>
      <c r="E32" s="7">
        <f t="shared" si="1"/>
        <v>42.96669162355342</v>
      </c>
    </row>
    <row r="33" spans="1:5" ht="12.75">
      <c r="A33" s="40" t="s">
        <v>41</v>
      </c>
      <c r="B33" s="42"/>
      <c r="C33" s="15">
        <v>4056.1</v>
      </c>
      <c r="D33" s="15">
        <v>1113.2</v>
      </c>
      <c r="E33" s="7">
        <f t="shared" si="1"/>
        <v>27.445082714923203</v>
      </c>
    </row>
    <row r="34" spans="1:5" ht="12.75">
      <c r="A34" s="40" t="s">
        <v>42</v>
      </c>
      <c r="B34" s="42"/>
      <c r="C34" s="15">
        <v>1100</v>
      </c>
      <c r="D34" s="15">
        <v>1041.6</v>
      </c>
      <c r="E34" s="7">
        <f t="shared" si="1"/>
        <v>94.69090909090909</v>
      </c>
    </row>
    <row r="35" spans="1:5" ht="27" customHeight="1">
      <c r="A35" s="40" t="s">
        <v>43</v>
      </c>
      <c r="B35" s="42"/>
      <c r="C35" s="15">
        <v>3434.9</v>
      </c>
      <c r="D35" s="15">
        <v>1324.6</v>
      </c>
      <c r="E35" s="7">
        <f t="shared" si="1"/>
        <v>38.56298582200355</v>
      </c>
    </row>
    <row r="36" spans="1:5" ht="12.75">
      <c r="A36" s="40" t="s">
        <v>31</v>
      </c>
      <c r="B36" s="42"/>
      <c r="C36" s="15">
        <v>6474.9</v>
      </c>
      <c r="D36" s="15">
        <v>3359.4</v>
      </c>
      <c r="E36" s="7">
        <f t="shared" si="1"/>
        <v>51.88342677106983</v>
      </c>
    </row>
    <row r="37" spans="1:5" ht="27.75" customHeight="1">
      <c r="A37" s="65" t="s">
        <v>6</v>
      </c>
      <c r="B37" s="66"/>
      <c r="C37" s="19">
        <v>-51510.7</v>
      </c>
      <c r="D37" s="19">
        <f>D5-D23</f>
        <v>60582.30000000005</v>
      </c>
      <c r="E37" s="2" t="s">
        <v>7</v>
      </c>
    </row>
    <row r="38" spans="1:5" ht="30.75" customHeight="1" thickBot="1">
      <c r="A38" s="55" t="s">
        <v>37</v>
      </c>
      <c r="B38" s="56"/>
      <c r="C38" s="5">
        <f>-C37</f>
        <v>51510.7</v>
      </c>
      <c r="D38" s="23">
        <f>-D37</f>
        <v>-60582.30000000005</v>
      </c>
      <c r="E38" s="23" t="s">
        <v>7</v>
      </c>
    </row>
    <row r="39" spans="1:6" ht="57" thickBot="1">
      <c r="A39" s="53" t="s">
        <v>8</v>
      </c>
      <c r="B39" s="54"/>
      <c r="C39" s="12" t="s">
        <v>20</v>
      </c>
      <c r="D39" s="24" t="s">
        <v>9</v>
      </c>
      <c r="E39" s="20"/>
      <c r="F39" s="21"/>
    </row>
    <row r="40" spans="1:6" s="8" customFormat="1" ht="30" customHeight="1">
      <c r="A40" s="64" t="s">
        <v>17</v>
      </c>
      <c r="B40" s="64"/>
      <c r="C40" s="26">
        <v>2</v>
      </c>
      <c r="D40" s="27">
        <v>364.2</v>
      </c>
      <c r="E40" s="22"/>
      <c r="F40" s="16"/>
    </row>
    <row r="41" spans="1:6" s="9" customFormat="1" ht="12.75">
      <c r="A41" s="58" t="s">
        <v>10</v>
      </c>
      <c r="B41" s="58"/>
      <c r="C41" s="25">
        <v>2</v>
      </c>
      <c r="D41" s="28">
        <v>364.2</v>
      </c>
      <c r="E41" s="22"/>
      <c r="F41" s="16"/>
    </row>
    <row r="42" spans="1:8" s="8" customFormat="1" ht="28.5" customHeight="1">
      <c r="A42" s="57" t="s">
        <v>18</v>
      </c>
      <c r="B42" s="57"/>
      <c r="C42" s="68">
        <f>73+5+19</f>
        <v>97</v>
      </c>
      <c r="D42" s="30">
        <f>15008.5+1084.7+4114.8</f>
        <v>20208</v>
      </c>
      <c r="E42" s="22"/>
      <c r="F42" s="16"/>
      <c r="G42" s="9"/>
      <c r="H42"/>
    </row>
    <row r="43" spans="1:8" s="9" customFormat="1" ht="15" customHeight="1">
      <c r="A43" s="58" t="s">
        <v>10</v>
      </c>
      <c r="B43" s="58"/>
      <c r="C43" s="25">
        <f>63+5+19</f>
        <v>87</v>
      </c>
      <c r="D43" s="28">
        <f>14028.2+1084.7+4114.8</f>
        <v>19227.7</v>
      </c>
      <c r="E43" s="22"/>
      <c r="F43" s="16"/>
      <c r="H43"/>
    </row>
    <row r="44" spans="1:8" s="8" customFormat="1" ht="15" customHeight="1">
      <c r="A44" s="59" t="s">
        <v>47</v>
      </c>
      <c r="B44" s="60"/>
      <c r="C44" s="32">
        <v>37</v>
      </c>
      <c r="D44" s="33">
        <v>4289.8</v>
      </c>
      <c r="E44" s="22"/>
      <c r="F44" s="16"/>
      <c r="H44"/>
    </row>
    <row r="45" spans="1:8" s="8" customFormat="1" ht="39.75" customHeight="1">
      <c r="A45" s="57" t="s">
        <v>19</v>
      </c>
      <c r="B45" s="57"/>
      <c r="C45" s="31">
        <v>18</v>
      </c>
      <c r="D45" s="30">
        <v>2612.7</v>
      </c>
      <c r="E45" s="22"/>
      <c r="F45" s="16"/>
      <c r="H45"/>
    </row>
    <row r="46" spans="1:8" s="9" customFormat="1" ht="12.75">
      <c r="A46" s="67" t="s">
        <v>14</v>
      </c>
      <c r="B46" s="67"/>
      <c r="C46" s="29">
        <f>1+3+5+9+13+55+1252</f>
        <v>1338</v>
      </c>
      <c r="D46" s="30">
        <f>298.5+146.1+435.7+480+1272.8+7511.8+127926.8</f>
        <v>138071.7</v>
      </c>
      <c r="E46" s="22"/>
      <c r="F46" s="16"/>
      <c r="H46" s="39"/>
    </row>
    <row r="47" spans="1:8" s="8" customFormat="1" ht="12.75">
      <c r="A47" s="58" t="s">
        <v>10</v>
      </c>
      <c r="B47" s="58"/>
      <c r="C47" s="25">
        <f>1+8</f>
        <v>9</v>
      </c>
      <c r="D47" s="28">
        <f>298.5+1399.2</f>
        <v>1697.7</v>
      </c>
      <c r="E47" s="22"/>
      <c r="F47" s="16"/>
      <c r="H47"/>
    </row>
    <row r="48" spans="1:8" s="9" customFormat="1" ht="12.75">
      <c r="A48" s="67" t="s">
        <v>46</v>
      </c>
      <c r="B48" s="67"/>
      <c r="C48" s="32">
        <f>2+17+46</f>
        <v>65</v>
      </c>
      <c r="D48" s="30">
        <f>471.8+1229.8+2945.2</f>
        <v>4646.799999999999</v>
      </c>
      <c r="E48" s="22"/>
      <c r="F48" s="16"/>
      <c r="H48"/>
    </row>
    <row r="49" spans="1:8" s="8" customFormat="1" ht="12.75">
      <c r="A49" s="58" t="s">
        <v>10</v>
      </c>
      <c r="B49" s="58"/>
      <c r="C49" s="25">
        <v>2</v>
      </c>
      <c r="D49" s="28">
        <v>471.8</v>
      </c>
      <c r="E49" s="22"/>
      <c r="F49" s="16"/>
      <c r="H49"/>
    </row>
    <row r="50" spans="1:8" s="8" customFormat="1" ht="12.75">
      <c r="A50" s="57" t="s">
        <v>44</v>
      </c>
      <c r="B50" s="57"/>
      <c r="C50" s="32">
        <v>207</v>
      </c>
      <c r="D50" s="69">
        <v>24762.3</v>
      </c>
      <c r="E50" s="22"/>
      <c r="F50" s="16"/>
      <c r="H50"/>
    </row>
    <row r="51" spans="1:8" s="8" customFormat="1" ht="12.75" customHeight="1">
      <c r="A51" s="58" t="s">
        <v>10</v>
      </c>
      <c r="B51" s="58"/>
      <c r="C51" s="34">
        <v>0</v>
      </c>
      <c r="D51" s="35">
        <v>0</v>
      </c>
      <c r="E51" s="22"/>
      <c r="F51" s="16"/>
      <c r="H51"/>
    </row>
    <row r="52" spans="1:6" s="8" customFormat="1" ht="12.75">
      <c r="A52" s="61" t="s">
        <v>41</v>
      </c>
      <c r="B52" s="61"/>
      <c r="C52" s="36">
        <v>2</v>
      </c>
      <c r="D52" s="31">
        <v>386.9</v>
      </c>
      <c r="E52" s="22"/>
      <c r="F52" s="16"/>
    </row>
    <row r="53" spans="1:6" s="8" customFormat="1" ht="12.75">
      <c r="A53" s="58" t="s">
        <v>10</v>
      </c>
      <c r="B53" s="58"/>
      <c r="C53" s="37">
        <v>2</v>
      </c>
      <c r="D53" s="38">
        <v>386.9</v>
      </c>
      <c r="E53" s="22"/>
      <c r="F53" s="16"/>
    </row>
    <row r="54" spans="1:5" s="8" customFormat="1" ht="12.75">
      <c r="A54" s="18"/>
      <c r="B54" s="18"/>
      <c r="C54" s="16"/>
      <c r="D54" s="17"/>
      <c r="E54" s="16"/>
    </row>
    <row r="55" spans="1:5" s="8" customFormat="1" ht="12.75">
      <c r="A55" s="18"/>
      <c r="B55" s="18"/>
      <c r="C55" s="16"/>
      <c r="D55" s="17"/>
      <c r="E55" s="17"/>
    </row>
    <row r="56" spans="1:5" ht="40.5" customHeight="1">
      <c r="A56" s="62" t="s">
        <v>48</v>
      </c>
      <c r="B56" s="62"/>
      <c r="D56" s="63" t="s">
        <v>49</v>
      </c>
      <c r="E56" s="63"/>
    </row>
  </sheetData>
  <sheetProtection/>
  <mergeCells count="53">
    <mergeCell ref="A12:B12"/>
    <mergeCell ref="A13:B13"/>
    <mergeCell ref="A14:B14"/>
    <mergeCell ref="A15:B15"/>
    <mergeCell ref="A49:B49"/>
    <mergeCell ref="A50:B50"/>
    <mergeCell ref="A16:B16"/>
    <mergeCell ref="A20:B20"/>
    <mergeCell ref="A19:B19"/>
    <mergeCell ref="A40:B40"/>
    <mergeCell ref="A37:B37"/>
    <mergeCell ref="A47:B47"/>
    <mergeCell ref="A48:B48"/>
    <mergeCell ref="A46:B46"/>
    <mergeCell ref="A52:B52"/>
    <mergeCell ref="A56:B56"/>
    <mergeCell ref="D56:E56"/>
    <mergeCell ref="A51:B51"/>
    <mergeCell ref="A53:B53"/>
    <mergeCell ref="A45:B45"/>
    <mergeCell ref="A41:B41"/>
    <mergeCell ref="A42:B42"/>
    <mergeCell ref="A43:B43"/>
    <mergeCell ref="A44:B44"/>
    <mergeCell ref="A39:B39"/>
    <mergeCell ref="A31:B31"/>
    <mergeCell ref="A36:B36"/>
    <mergeCell ref="A24:B24"/>
    <mergeCell ref="A26:B26"/>
    <mergeCell ref="A34:B34"/>
    <mergeCell ref="A35:B35"/>
    <mergeCell ref="A38:B38"/>
    <mergeCell ref="A25:B25"/>
    <mergeCell ref="A1:E1"/>
    <mergeCell ref="A2:E2"/>
    <mergeCell ref="A18:B18"/>
    <mergeCell ref="A6:B6"/>
    <mergeCell ref="A5:B5"/>
    <mergeCell ref="A4:B4"/>
    <mergeCell ref="A10:B10"/>
    <mergeCell ref="A11:B11"/>
    <mergeCell ref="A9:B9"/>
    <mergeCell ref="A7:B7"/>
    <mergeCell ref="A17:B17"/>
    <mergeCell ref="A22:B22"/>
    <mergeCell ref="A33:B33"/>
    <mergeCell ref="A32:B32"/>
    <mergeCell ref="A28:B28"/>
    <mergeCell ref="A27:B27"/>
    <mergeCell ref="A29:B29"/>
    <mergeCell ref="A30:B30"/>
    <mergeCell ref="A23:B23"/>
    <mergeCell ref="A21:B21"/>
  </mergeCells>
  <printOptions/>
  <pageMargins left="1.03" right="0.29" top="0.63" bottom="0.46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</cp:lastModifiedBy>
  <cp:lastPrinted>2012-12-03T13:27:05Z</cp:lastPrinted>
  <dcterms:created xsi:type="dcterms:W3CDTF">2006-04-03T14:29:44Z</dcterms:created>
  <dcterms:modified xsi:type="dcterms:W3CDTF">2012-12-03T13:29:14Z</dcterms:modified>
  <cp:category/>
  <cp:version/>
  <cp:contentType/>
  <cp:contentStatus/>
</cp:coreProperties>
</file>