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9" firstSheet="1" activeTab="16"/>
  </bookViews>
  <sheets>
    <sheet name="1.1" sheetId="1" r:id="rId1"/>
    <sheet name="1.2" sheetId="2" r:id="rId2"/>
    <sheet name="1.3" sheetId="3" r:id="rId3"/>
    <sheet name="1.4" sheetId="4" r:id="rId4"/>
    <sheet name="2.1" sheetId="5" r:id="rId5"/>
    <sheet name="2.2" sheetId="6" r:id="rId6"/>
    <sheet name="2.3" sheetId="7" r:id="rId7"/>
    <sheet name="2.4" sheetId="8" r:id="rId8"/>
    <sheet name="2.5" sheetId="9" r:id="rId9"/>
    <sheet name="2.6" sheetId="10" r:id="rId10"/>
    <sheet name="2.7" sheetId="11" r:id="rId11"/>
    <sheet name="3.1" sheetId="12" r:id="rId12"/>
    <sheet name="3.2" sheetId="13" r:id="rId13"/>
    <sheet name="5.4" sheetId="14" r:id="rId14"/>
    <sheet name="5.1" sheetId="15" r:id="rId15"/>
    <sheet name="5.2" sheetId="16" r:id="rId16"/>
    <sheet name="5.3" sheetId="17" r:id="rId17"/>
  </sheets>
  <definedNames/>
  <calcPr fullCalcOnLoad="1"/>
</workbook>
</file>

<file path=xl/sharedStrings.xml><?xml version="1.0" encoding="utf-8"?>
<sst xmlns="http://schemas.openxmlformats.org/spreadsheetml/2006/main" count="285" uniqueCount="89">
  <si>
    <t>выполняется/не выполняется</t>
  </si>
  <si>
    <t>Своевременность предоставления бюджетной отчетности в финансовое управление администрации муниципального образования Приморско-Ахтарский район</t>
  </si>
  <si>
    <t>А – количество месяцев в отчетном финансовом году, за которые бюджетная отчетность представлена позже установленного срока</t>
  </si>
  <si>
    <t>Качество составления Доклада о результатах и основных направлениях деятельности субъекта бюджетного планирования</t>
  </si>
  <si>
    <t>Наименование ГРБС</t>
  </si>
  <si>
    <t>Совет</t>
  </si>
  <si>
    <t>Администрация</t>
  </si>
  <si>
    <t>Управление образования</t>
  </si>
  <si>
    <t>Отдел культуры</t>
  </si>
  <si>
    <t>Отдел по делам молодежи</t>
  </si>
  <si>
    <t xml:space="preserve">Наличие Доклада о результатах и основных направлениях деятельности </t>
  </si>
  <si>
    <t>Возвращался/ не возвращался</t>
  </si>
  <si>
    <t>Наличие предоставленных в соответствии с утвержденным порядком обоснований бюджетных ассигнований</t>
  </si>
  <si>
    <t>представлены/ не представлены</t>
  </si>
  <si>
    <t>Наличие представленных обоснований бюджетных ассигнований</t>
  </si>
  <si>
    <t>Доля бюджетных ассигнований, представленных в программном виде</t>
  </si>
  <si>
    <t>Качество планирования расходов: доля суммы изменений в сводную бюджетную роспись бюджета МО Приморско-Ахтарский район</t>
  </si>
  <si>
    <t>S1 - cумма положительных изменений СБР и ЛБО в случае увеличения бюджетных ассигнований за счет экономии по использованию БА на оказание муниципальных услуг, изменений бюджетной классификации и (или) кодов мероприятий</t>
  </si>
  <si>
    <t>b - объем бюджетных ассигнований согласно сводной бюджетной росписи бюджета МО Приморско-Ахтарский район с учетом внесенных в нее изменений по осостоянию на конец отчетного периода</t>
  </si>
  <si>
    <t>Доля неиспользованных на конец отчетного финансового года бюджетных ассигнований</t>
  </si>
  <si>
    <t>b - объем бюджетных ассигнований в отчетном финансовом году согласно сводной бюджетной росписи бюджета МО Приморско-Ахтарский район с учетом внесенных в нее изменений</t>
  </si>
  <si>
    <t>Е - кассовое исполнение расходов ГРБС в отчетном финансовом году</t>
  </si>
  <si>
    <t>Равномерность расходов</t>
  </si>
  <si>
    <t>Еср - средний объем кассовых расходов за I-III квартал отчетного периода (за счет собственных средств бюджета МО Приморско-Ахтарский район)</t>
  </si>
  <si>
    <t>январь</t>
  </si>
  <si>
    <t>февраль</t>
  </si>
  <si>
    <t>март</t>
  </si>
  <si>
    <t>апрель</t>
  </si>
  <si>
    <t>июль</t>
  </si>
  <si>
    <t>август</t>
  </si>
  <si>
    <t xml:space="preserve">май </t>
  </si>
  <si>
    <t>июнь</t>
  </si>
  <si>
    <t>сентябрь</t>
  </si>
  <si>
    <t>октябрь</t>
  </si>
  <si>
    <t>ноябрь</t>
  </si>
  <si>
    <t>декабрь</t>
  </si>
  <si>
    <t>план</t>
  </si>
  <si>
    <t>факт</t>
  </si>
  <si>
    <t>Показатели исполнения кассового плана за каждый месяц отчетного периода</t>
  </si>
  <si>
    <t>Качество составления прогноза по кассовым выплатам</t>
  </si>
  <si>
    <t>Эффективность управления  кредиторской задолженностью по расчетам с поставщиками и подрядчиками</t>
  </si>
  <si>
    <t>К - объем кредиторской задолженности по расчетам с поставщиками и подрядчиками по состоянию на 1 января года, следующего за отчетным</t>
  </si>
  <si>
    <t>Е - кассовое исполнение расходов в отчетном финансовом году</t>
  </si>
  <si>
    <t>Доля аннулированных расходных расписаний</t>
  </si>
  <si>
    <t>No - количество аннулированных в отчетном периоде оформленных ГРБС расходных расписаний</t>
  </si>
  <si>
    <t>Динамика управления дебиторской задолженностью по расчетам с поставщиками и подрядчиками</t>
  </si>
  <si>
    <t>Р - объем просроченной кредиторской задолженности муниципальных учреждений на конец отчетного периода</t>
  </si>
  <si>
    <t>Nа - объем поступивших в бюджет МО Приморско-Ахтарский район межбюджетных трансфертов в отчетном финансовом году</t>
  </si>
  <si>
    <t>Динамика нарушений, выявленных в ходе внешних контрольных мероприятий</t>
  </si>
  <si>
    <t>No - количество нарушений, выявленных в ходе внешних контрольных мероприятий, по состоянию на 1 января отчетного года, отпределяемое в соответствии с таблицей "Сведения о результатах внешних контрольных мероприятий"</t>
  </si>
  <si>
    <t>N1 - количество нарушений, выявленных в ходе внешних контрольных мероприятий, по состоянию на 1 января года, следующего за отчетным, отпределяемое в соответствии с таблицей "Сведения о результатах внешних контрольных мероприятий"</t>
  </si>
  <si>
    <t>Доля недостач и хищений денежных средств и материальных ценностей</t>
  </si>
  <si>
    <t>Т - сумма установленных недостач и хищений денежных средств и материальных ценностей у ГРБС в отчетном финансовом году</t>
  </si>
  <si>
    <t>О - основные средства (остаточная стоимость) ГРБС</t>
  </si>
  <si>
    <t>N - нематериальные активы (остаточная стоимость) ГРБС</t>
  </si>
  <si>
    <t>М - материальные запасы ГРБС</t>
  </si>
  <si>
    <t>А - вложения ГРБС в нефинансовые активы</t>
  </si>
  <si>
    <t>R - нефинансовые активы ГРБС в пути</t>
  </si>
  <si>
    <t>S - денежные средства ГРБС</t>
  </si>
  <si>
    <t>V - финансовые вложения ГРБС</t>
  </si>
  <si>
    <t xml:space="preserve">Sобщ - общая сумма бюджетных ассигнований, предусмотренная решением Совета МО </t>
  </si>
  <si>
    <t>Е1 - кассовые расходы в1  квартале отчетного периода (за счет собственных средств бюджета МО Приморско-Ахтарский район)</t>
  </si>
  <si>
    <t>Е2 - кассовые расходы во 2 квартале отчетного периода (за счет собственных средств бюджета МО Приморско-Ахтарский район)</t>
  </si>
  <si>
    <t>Е3 - кассовые расходы в 3 квартале отчетного периода (за счет собственных средств бюджета МО Приморско-Ахтарский район)</t>
  </si>
  <si>
    <t>Е4 - кассовые расходы в 4 квартале отчетного периода (за счет собственных средств бюджета МО Приморско-Ахтарский район)</t>
  </si>
  <si>
    <t>na - остатки целевых средств  бюджетаМО Приморско-Ахтарский район, образовавшиеся на 1 января года, следующего за отчетным</t>
  </si>
  <si>
    <t>% исполнения</t>
  </si>
  <si>
    <t>КСП</t>
  </si>
  <si>
    <t xml:space="preserve">КСП </t>
  </si>
  <si>
    <t>ксп</t>
  </si>
  <si>
    <t>Dn-1 - объем дебиторской задолженности по расчетам с поставщиками и подрядчиками по состоянию на 1 января отчетного года (01.01.2013)</t>
  </si>
  <si>
    <t>Dn - объем дебиторской задолженности по расчетам с поставщиками и подрядчиками по состоянию на 1 января года, следующего за отчетным</t>
  </si>
  <si>
    <t>Sp - cумма бюджетных ассигнований, представленная в виде муниципальных программ</t>
  </si>
  <si>
    <t>Доля муниципальных учреждений, выполнивших муниципальное задание (в пределах установленных допустимых отклонений от установленных показателей) в общем количестве муниципальных учреждений, которым установлены муниципальные задания</t>
  </si>
  <si>
    <t>Количество муниципальных учреждений, выполнивших муниципальное задание (в пределах установленных допустимых отклонений от установленных показателей)</t>
  </si>
  <si>
    <t>Общее количество муниципальных учреждений, которым установлены муниципальные задания</t>
  </si>
  <si>
    <t>Rj - кассовое исполнение по доходам по возврату остатков в краевой  бюджет в течение первых  15 рабочих дней года, следующего за отчетным</t>
  </si>
  <si>
    <t>N - общее количество принятых от ГРБС расходных расписаний, оформленных ГРБС</t>
  </si>
  <si>
    <t>S-обеспечение деятельности главы МО, администрации МО, резервный фонд</t>
  </si>
  <si>
    <t>Эффективность использования межбюджетных трансфертов, полученных из бюджетов другого уровня</t>
  </si>
  <si>
    <t>Качество администрирования доходов по возврату остатков в  бюджеты другого уровня</t>
  </si>
  <si>
    <t>2017 год</t>
  </si>
  <si>
    <t>не возвращался</t>
  </si>
  <si>
    <t>наличие</t>
  </si>
  <si>
    <t>выполняется</t>
  </si>
  <si>
    <t>представлены</t>
  </si>
  <si>
    <t>Rp - остатки целевых средств бюджета МО Приморско-Ахтарский район, образовавшиеся на 1 января года, следующего за отчетным;</t>
  </si>
  <si>
    <t>х</t>
  </si>
  <si>
    <t>Наличие просроченной кредиторской задолженности муниципальных учреждений за счет всех видов деятельности деятельности на конец отчетного периода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</si>
</sst>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#,##0.0"/>
    <numFmt numFmtId="188" formatCode="#,##0.00;[Red]\-#,##0.00;0.00"/>
    <numFmt numFmtId="189" formatCode="0.00000"/>
    <numFmt numFmtId="190" formatCode="#,##0.000"/>
  </numFmts>
  <fonts count="24">
    <font>
      <sz val="10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4" borderId="10" xfId="0" applyFill="1" applyBorder="1" applyAlignment="1">
      <alignment wrapText="1"/>
    </xf>
    <xf numFmtId="0" fontId="0" fillId="22" borderId="10" xfId="0" applyFill="1" applyBorder="1" applyAlignment="1">
      <alignment/>
    </xf>
    <xf numFmtId="0" fontId="0" fillId="4" borderId="10" xfId="0" applyFill="1" applyBorder="1" applyAlignment="1">
      <alignment horizontal="center" wrapText="1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187" fontId="0" fillId="0" borderId="10" xfId="0" applyNumberFormat="1" applyBorder="1" applyAlignment="1">
      <alignment/>
    </xf>
    <xf numFmtId="0" fontId="0" fillId="0" borderId="0" xfId="0" applyFill="1" applyBorder="1" applyAlignment="1">
      <alignment wrapText="1"/>
    </xf>
    <xf numFmtId="16" fontId="0" fillId="0" borderId="0" xfId="0" applyNumberFormat="1" applyAlignment="1">
      <alignment/>
    </xf>
    <xf numFmtId="188" fontId="5" fillId="0" borderId="10" xfId="53" applyNumberFormat="1" applyFont="1" applyFill="1" applyBorder="1" applyAlignment="1" applyProtection="1">
      <alignment/>
      <protection hidden="1"/>
    </xf>
    <xf numFmtId="4" fontId="6" fillId="0" borderId="10" xfId="0" applyNumberFormat="1" applyFont="1" applyBorder="1" applyAlignment="1">
      <alignment/>
    </xf>
    <xf numFmtId="188" fontId="5" fillId="0" borderId="10" xfId="53" applyNumberFormat="1" applyFont="1" applyFill="1" applyBorder="1" applyAlignment="1" applyProtection="1">
      <alignment horizontal="right"/>
      <protection hidden="1"/>
    </xf>
    <xf numFmtId="4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0" xfId="0" applyNumberFormat="1" applyFill="1" applyBorder="1" applyAlignment="1">
      <alignment/>
    </xf>
    <xf numFmtId="187" fontId="0" fillId="0" borderId="10" xfId="0" applyNumberFormat="1" applyFont="1" applyBorder="1" applyAlignment="1">
      <alignment/>
    </xf>
    <xf numFmtId="0" fontId="1" fillId="22" borderId="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22" borderId="10" xfId="0" applyFill="1" applyBorder="1" applyAlignment="1">
      <alignment wrapText="1"/>
    </xf>
    <xf numFmtId="0" fontId="0" fillId="0" borderId="0" xfId="0" applyBorder="1" applyAlignment="1">
      <alignment/>
    </xf>
    <xf numFmtId="187" fontId="0" fillId="0" borderId="0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0" fontId="4" fillId="0" borderId="0" xfId="0" applyFont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190" fontId="0" fillId="0" borderId="10" xfId="0" applyNumberFormat="1" applyFill="1" applyBorder="1" applyAlignment="1">
      <alignment/>
    </xf>
    <xf numFmtId="0" fontId="0" fillId="22" borderId="12" xfId="0" applyFont="1" applyFill="1" applyBorder="1" applyAlignment="1">
      <alignment/>
    </xf>
    <xf numFmtId="0" fontId="0" fillId="0" borderId="0" xfId="0" applyFont="1" applyAlignment="1">
      <alignment/>
    </xf>
    <xf numFmtId="0" fontId="0" fillId="22" borderId="12" xfId="0" applyFont="1" applyFill="1" applyBorder="1" applyAlignment="1">
      <alignment/>
    </xf>
    <xf numFmtId="0" fontId="0" fillId="0" borderId="0" xfId="0" applyFont="1" applyAlignment="1">
      <alignment/>
    </xf>
    <xf numFmtId="188" fontId="0" fillId="0" borderId="10" xfId="0" applyNumberFormat="1" applyFont="1" applyBorder="1" applyAlignment="1">
      <alignment/>
    </xf>
    <xf numFmtId="188" fontId="0" fillId="0" borderId="10" xfId="0" applyNumberFormat="1" applyFont="1" applyBorder="1" applyAlignment="1">
      <alignment/>
    </xf>
    <xf numFmtId="0" fontId="1" fillId="22" borderId="12" xfId="0" applyFont="1" applyFill="1" applyBorder="1" applyAlignment="1">
      <alignment horizontal="center" wrapText="1"/>
    </xf>
    <xf numFmtId="0" fontId="1" fillId="22" borderId="13" xfId="0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4" borderId="10" xfId="0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4" borderId="16" xfId="0" applyFill="1" applyBorder="1" applyAlignment="1">
      <alignment horizontal="center" wrapText="1"/>
    </xf>
    <xf numFmtId="0" fontId="0" fillId="4" borderId="17" xfId="0" applyFill="1" applyBorder="1" applyAlignment="1">
      <alignment horizontal="center" wrapText="1"/>
    </xf>
    <xf numFmtId="0" fontId="0" fillId="4" borderId="18" xfId="0" applyFill="1" applyBorder="1" applyAlignment="1">
      <alignment horizontal="center" wrapText="1"/>
    </xf>
    <xf numFmtId="0" fontId="1" fillId="22" borderId="17" xfId="0" applyFont="1" applyFill="1" applyBorder="1" applyAlignment="1">
      <alignment horizontal="left" wrapText="1"/>
    </xf>
    <xf numFmtId="0" fontId="1" fillId="22" borderId="0" xfId="0" applyFont="1" applyFill="1" applyBorder="1" applyAlignment="1">
      <alignment horizontal="left" wrapText="1"/>
    </xf>
    <xf numFmtId="0" fontId="0" fillId="4" borderId="10" xfId="0" applyFont="1" applyFill="1" applyBorder="1" applyAlignment="1">
      <alignment wrapText="1"/>
    </xf>
    <xf numFmtId="4" fontId="0" fillId="0" borderId="10" xfId="0" applyNumberFormat="1" applyFont="1" applyBorder="1" applyAlignment="1">
      <alignment/>
    </xf>
    <xf numFmtId="4" fontId="0" fillId="0" borderId="10" xfId="0" applyNumberForma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2:E11"/>
  <sheetViews>
    <sheetView zoomScalePageLayoutView="0" workbookViewId="0" topLeftCell="A1">
      <selection activeCell="C15" sqref="C15"/>
    </sheetView>
  </sheetViews>
  <sheetFormatPr defaultColWidth="9.140625" defaultRowHeight="12.75"/>
  <cols>
    <col min="2" max="2" width="26.140625" style="0" customWidth="1"/>
    <col min="3" max="3" width="25.7109375" style="0" customWidth="1"/>
    <col min="4" max="5" width="15.140625" style="0" customWidth="1"/>
  </cols>
  <sheetData>
    <row r="2" spans="2:5" ht="27.75" customHeight="1">
      <c r="B2" s="37" t="s">
        <v>3</v>
      </c>
      <c r="C2" s="38"/>
      <c r="D2" s="38"/>
      <c r="E2" s="38"/>
    </row>
    <row r="5" spans="2:5" ht="87" customHeight="1">
      <c r="B5" s="2" t="s">
        <v>4</v>
      </c>
      <c r="C5" s="2" t="s">
        <v>10</v>
      </c>
      <c r="D5" s="2" t="s">
        <v>11</v>
      </c>
      <c r="E5" s="2" t="s">
        <v>0</v>
      </c>
    </row>
    <row r="6" spans="2:5" ht="12.75">
      <c r="B6" s="3" t="s">
        <v>5</v>
      </c>
      <c r="C6" s="21" t="s">
        <v>83</v>
      </c>
      <c r="D6" s="29" t="s">
        <v>82</v>
      </c>
      <c r="E6" s="20" t="s">
        <v>84</v>
      </c>
    </row>
    <row r="7" spans="2:5" ht="12.75">
      <c r="B7" s="3" t="s">
        <v>6</v>
      </c>
      <c r="C7" s="21" t="s">
        <v>83</v>
      </c>
      <c r="D7" s="29" t="s">
        <v>82</v>
      </c>
      <c r="E7" s="20" t="s">
        <v>84</v>
      </c>
    </row>
    <row r="8" spans="2:5" ht="12.75">
      <c r="B8" s="3" t="s">
        <v>67</v>
      </c>
      <c r="C8" s="21" t="s">
        <v>83</v>
      </c>
      <c r="D8" s="29" t="s">
        <v>82</v>
      </c>
      <c r="E8" s="20" t="s">
        <v>84</v>
      </c>
    </row>
    <row r="9" spans="2:5" ht="12.75">
      <c r="B9" s="3" t="s">
        <v>7</v>
      </c>
      <c r="C9" s="21" t="s">
        <v>83</v>
      </c>
      <c r="D9" s="29" t="s">
        <v>82</v>
      </c>
      <c r="E9" s="20" t="s">
        <v>84</v>
      </c>
    </row>
    <row r="10" spans="2:5" ht="12.75">
      <c r="B10" s="3" t="s">
        <v>8</v>
      </c>
      <c r="C10" s="21" t="s">
        <v>83</v>
      </c>
      <c r="D10" s="29" t="s">
        <v>82</v>
      </c>
      <c r="E10" s="20" t="s">
        <v>84</v>
      </c>
    </row>
    <row r="11" spans="2:5" ht="12.75">
      <c r="B11" s="3" t="s">
        <v>9</v>
      </c>
      <c r="C11" s="21" t="s">
        <v>83</v>
      </c>
      <c r="D11" s="29" t="s">
        <v>82</v>
      </c>
      <c r="E11" s="20" t="s">
        <v>84</v>
      </c>
    </row>
  </sheetData>
  <sheetProtection/>
  <mergeCells count="1">
    <mergeCell ref="B2:E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2:C11"/>
  <sheetViews>
    <sheetView zoomScalePageLayoutView="0" workbookViewId="0" topLeftCell="A1">
      <selection activeCell="E15" sqref="D15:E15"/>
    </sheetView>
  </sheetViews>
  <sheetFormatPr defaultColWidth="9.140625" defaultRowHeight="12.75"/>
  <cols>
    <col min="2" max="2" width="26.140625" style="0" customWidth="1"/>
    <col min="3" max="3" width="25.7109375" style="0" customWidth="1"/>
  </cols>
  <sheetData>
    <row r="2" spans="2:3" ht="48" customHeight="1">
      <c r="B2" s="37" t="s">
        <v>88</v>
      </c>
      <c r="C2" s="38"/>
    </row>
    <row r="5" spans="2:3" ht="87" customHeight="1">
      <c r="B5" s="2" t="s">
        <v>4</v>
      </c>
      <c r="C5" s="2" t="s">
        <v>46</v>
      </c>
    </row>
    <row r="6" spans="2:3" ht="12.75">
      <c r="B6" s="3" t="s">
        <v>5</v>
      </c>
      <c r="C6" s="27">
        <v>0</v>
      </c>
    </row>
    <row r="7" spans="2:3" ht="12.75">
      <c r="B7" s="3" t="s">
        <v>6</v>
      </c>
      <c r="C7" s="27">
        <v>3381411.84</v>
      </c>
    </row>
    <row r="8" spans="2:3" ht="12.75">
      <c r="B8" s="3" t="s">
        <v>67</v>
      </c>
      <c r="C8" s="27">
        <v>0</v>
      </c>
    </row>
    <row r="9" spans="2:3" ht="12.75">
      <c r="B9" s="3" t="s">
        <v>7</v>
      </c>
      <c r="C9" s="27">
        <v>0</v>
      </c>
    </row>
    <row r="10" spans="2:3" ht="12.75">
      <c r="B10" s="3" t="s">
        <v>8</v>
      </c>
      <c r="C10" s="27">
        <v>0</v>
      </c>
    </row>
    <row r="11" spans="2:3" ht="12.75">
      <c r="B11" s="3" t="s">
        <v>9</v>
      </c>
      <c r="C11" s="28">
        <v>0</v>
      </c>
    </row>
  </sheetData>
  <sheetProtection/>
  <mergeCells count="1">
    <mergeCell ref="B2:C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2:D11"/>
  <sheetViews>
    <sheetView zoomScalePageLayoutView="0" workbookViewId="0" topLeftCell="A1">
      <selection activeCell="C18" sqref="C18"/>
    </sheetView>
  </sheetViews>
  <sheetFormatPr defaultColWidth="9.140625" defaultRowHeight="12.75"/>
  <cols>
    <col min="2" max="2" width="25.7109375" style="0" customWidth="1"/>
    <col min="3" max="3" width="27.8515625" style="34" customWidth="1"/>
    <col min="4" max="4" width="22.57421875" style="34" customWidth="1"/>
  </cols>
  <sheetData>
    <row r="2" spans="2:4" ht="27.75" customHeight="1">
      <c r="B2" s="37" t="s">
        <v>45</v>
      </c>
      <c r="C2" s="38"/>
      <c r="D2" s="38"/>
    </row>
    <row r="5" spans="2:4" ht="102" customHeight="1">
      <c r="B5" s="2" t="s">
        <v>4</v>
      </c>
      <c r="C5" s="52" t="s">
        <v>71</v>
      </c>
      <c r="D5" s="52" t="s">
        <v>70</v>
      </c>
    </row>
    <row r="6" spans="2:4" ht="12.75">
      <c r="B6" s="3" t="s">
        <v>5</v>
      </c>
      <c r="C6" s="53">
        <v>0</v>
      </c>
      <c r="D6" s="53">
        <v>300</v>
      </c>
    </row>
    <row r="7" spans="2:4" ht="12.75">
      <c r="B7" s="3" t="s">
        <v>6</v>
      </c>
      <c r="C7" s="53">
        <v>70045.85</v>
      </c>
      <c r="D7" s="53">
        <v>127107.66</v>
      </c>
    </row>
    <row r="8" spans="2:4" ht="12.75">
      <c r="B8" s="3" t="s">
        <v>68</v>
      </c>
      <c r="C8" s="53">
        <v>243.09</v>
      </c>
      <c r="D8" s="53">
        <v>726.56</v>
      </c>
    </row>
    <row r="9" spans="2:4" ht="12.75">
      <c r="B9" s="3" t="s">
        <v>7</v>
      </c>
      <c r="C9" s="53">
        <v>1582.84</v>
      </c>
      <c r="D9" s="53">
        <v>23515.9</v>
      </c>
    </row>
    <row r="10" spans="2:4" ht="12.75">
      <c r="B10" s="3" t="s">
        <v>8</v>
      </c>
      <c r="C10" s="53">
        <v>216890.37</v>
      </c>
      <c r="D10" s="53">
        <v>113646.23</v>
      </c>
    </row>
    <row r="11" spans="2:4" ht="12.75">
      <c r="B11" s="3" t="s">
        <v>9</v>
      </c>
      <c r="C11" s="53">
        <v>422063.81</v>
      </c>
      <c r="D11" s="53">
        <v>90300</v>
      </c>
    </row>
  </sheetData>
  <sheetProtection/>
  <mergeCells count="1">
    <mergeCell ref="B2:D2"/>
  </mergeCell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2:D11"/>
  <sheetViews>
    <sheetView zoomScalePageLayoutView="0" workbookViewId="0" topLeftCell="B1">
      <selection activeCell="D14" sqref="D14"/>
    </sheetView>
  </sheetViews>
  <sheetFormatPr defaultColWidth="9.140625" defaultRowHeight="12.75"/>
  <cols>
    <col min="2" max="2" width="25.57421875" style="0" customWidth="1"/>
    <col min="3" max="3" width="27.8515625" style="0" customWidth="1"/>
    <col min="4" max="4" width="22.57421875" style="0" customWidth="1"/>
  </cols>
  <sheetData>
    <row r="2" spans="2:4" ht="42.75" customHeight="1">
      <c r="B2" s="37" t="s">
        <v>79</v>
      </c>
      <c r="C2" s="38"/>
      <c r="D2" s="38"/>
    </row>
    <row r="5" spans="2:4" ht="113.25" customHeight="1">
      <c r="B5" s="2" t="s">
        <v>4</v>
      </c>
      <c r="C5" s="2" t="s">
        <v>65</v>
      </c>
      <c r="D5" s="2" t="s">
        <v>47</v>
      </c>
    </row>
    <row r="6" spans="2:4" ht="12.75">
      <c r="B6" s="3" t="s">
        <v>5</v>
      </c>
      <c r="C6" s="14">
        <v>0</v>
      </c>
      <c r="D6" s="14">
        <v>0</v>
      </c>
    </row>
    <row r="7" spans="2:4" ht="12.75">
      <c r="B7" s="3" t="s">
        <v>6</v>
      </c>
      <c r="C7" s="14">
        <f>796.66</f>
        <v>796.66</v>
      </c>
      <c r="D7" s="14">
        <v>90382923.33</v>
      </c>
    </row>
    <row r="8" spans="2:4" ht="12.75">
      <c r="B8" s="3" t="s">
        <v>67</v>
      </c>
      <c r="C8" s="14">
        <v>315.39</v>
      </c>
      <c r="D8" s="14">
        <v>546400</v>
      </c>
    </row>
    <row r="9" spans="2:4" ht="12.75">
      <c r="B9" s="3" t="s">
        <v>7</v>
      </c>
      <c r="C9" s="14">
        <f>61.48+1740.01</f>
        <v>1801.49</v>
      </c>
      <c r="D9" s="14">
        <v>372587088.33</v>
      </c>
    </row>
    <row r="10" spans="2:4" ht="12.75">
      <c r="B10" s="3" t="s">
        <v>8</v>
      </c>
      <c r="C10" s="14"/>
      <c r="D10" s="14">
        <v>6493500</v>
      </c>
    </row>
    <row r="11" spans="2:4" ht="12.75">
      <c r="B11" s="3" t="s">
        <v>9</v>
      </c>
      <c r="C11" s="14"/>
      <c r="D11" s="14">
        <v>0</v>
      </c>
    </row>
  </sheetData>
  <sheetProtection/>
  <mergeCells count="1">
    <mergeCell ref="B2:D2"/>
  </mergeCell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2:D11"/>
  <sheetViews>
    <sheetView zoomScalePageLayoutView="0" workbookViewId="0" topLeftCell="B1">
      <selection activeCell="D15" sqref="D15"/>
    </sheetView>
  </sheetViews>
  <sheetFormatPr defaultColWidth="9.140625" defaultRowHeight="12.75"/>
  <cols>
    <col min="2" max="2" width="25.57421875" style="0" customWidth="1"/>
    <col min="3" max="3" width="27.8515625" style="0" customWidth="1"/>
    <col min="4" max="4" width="22.57421875" style="0" customWidth="1"/>
  </cols>
  <sheetData>
    <row r="2" spans="2:4" ht="35.25" customHeight="1">
      <c r="B2" s="37" t="s">
        <v>80</v>
      </c>
      <c r="C2" s="38"/>
      <c r="D2" s="38"/>
    </row>
    <row r="5" spans="2:4" ht="95.25" customHeight="1">
      <c r="B5" s="2" t="s">
        <v>4</v>
      </c>
      <c r="C5" s="2" t="s">
        <v>86</v>
      </c>
      <c r="D5" s="2" t="s">
        <v>76</v>
      </c>
    </row>
    <row r="6" spans="2:4" ht="12.75">
      <c r="B6" s="3" t="s">
        <v>5</v>
      </c>
      <c r="C6" s="14"/>
      <c r="D6" s="14"/>
    </row>
    <row r="7" spans="2:4" ht="12.75">
      <c r="B7" s="3" t="s">
        <v>6</v>
      </c>
      <c r="C7" s="14"/>
      <c r="D7" s="14"/>
    </row>
    <row r="8" spans="2:4" ht="12.75">
      <c r="B8" s="3" t="s">
        <v>69</v>
      </c>
      <c r="C8" s="14">
        <v>3995.63</v>
      </c>
      <c r="D8" s="14">
        <v>3995.63</v>
      </c>
    </row>
    <row r="9" spans="2:4" ht="12.75">
      <c r="B9" s="3" t="s">
        <v>7</v>
      </c>
      <c r="C9" s="14"/>
      <c r="D9" s="14"/>
    </row>
    <row r="10" spans="2:4" ht="12.75">
      <c r="B10" s="3" t="s">
        <v>8</v>
      </c>
      <c r="C10" s="14"/>
      <c r="D10" s="14"/>
    </row>
    <row r="11" spans="2:4" ht="12.75">
      <c r="B11" s="3" t="s">
        <v>9</v>
      </c>
      <c r="C11" s="14"/>
      <c r="D11" s="14"/>
    </row>
  </sheetData>
  <sheetProtection/>
  <mergeCells count="1">
    <mergeCell ref="B2:D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2:C12"/>
  <sheetViews>
    <sheetView zoomScalePageLayoutView="0" workbookViewId="0" topLeftCell="A1">
      <selection activeCell="F10" sqref="F10"/>
    </sheetView>
  </sheetViews>
  <sheetFormatPr defaultColWidth="9.140625" defaultRowHeight="12.75"/>
  <cols>
    <col min="2" max="2" width="25.57421875" style="0" customWidth="1"/>
    <col min="3" max="3" width="25.7109375" style="0" customWidth="1"/>
  </cols>
  <sheetData>
    <row r="2" spans="2:3" ht="54" customHeight="1">
      <c r="B2" s="37" t="s">
        <v>1</v>
      </c>
      <c r="C2" s="38"/>
    </row>
    <row r="5" spans="2:3" ht="94.5" customHeight="1">
      <c r="B5" s="2" t="s">
        <v>4</v>
      </c>
      <c r="C5" s="2" t="s">
        <v>2</v>
      </c>
    </row>
    <row r="6" spans="2:3" ht="12.75">
      <c r="B6" s="3" t="s">
        <v>5</v>
      </c>
      <c r="C6" s="1">
        <v>0</v>
      </c>
    </row>
    <row r="7" spans="2:3" ht="12.75">
      <c r="B7" s="3" t="s">
        <v>6</v>
      </c>
      <c r="C7" s="1">
        <v>0</v>
      </c>
    </row>
    <row r="8" spans="2:3" ht="12.75">
      <c r="B8" s="3" t="s">
        <v>69</v>
      </c>
      <c r="C8" s="1">
        <v>0</v>
      </c>
    </row>
    <row r="9" spans="2:3" ht="12.75">
      <c r="B9" s="3" t="s">
        <v>7</v>
      </c>
      <c r="C9" s="1">
        <v>0</v>
      </c>
    </row>
    <row r="10" spans="2:3" ht="12.75">
      <c r="B10" s="3" t="s">
        <v>8</v>
      </c>
      <c r="C10" s="1">
        <v>0</v>
      </c>
    </row>
    <row r="11" spans="2:3" ht="12.75">
      <c r="B11" s="3" t="s">
        <v>9</v>
      </c>
      <c r="C11" s="1">
        <v>0</v>
      </c>
    </row>
    <row r="12" ht="12.75">
      <c r="C12" s="7"/>
    </row>
  </sheetData>
  <sheetProtection/>
  <mergeCells count="1">
    <mergeCell ref="B2:C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B2:D11"/>
  <sheetViews>
    <sheetView zoomScalePageLayoutView="0" workbookViewId="0" topLeftCell="A1">
      <selection activeCell="C17" sqref="C17"/>
    </sheetView>
  </sheetViews>
  <sheetFormatPr defaultColWidth="9.140625" defaultRowHeight="12.75"/>
  <cols>
    <col min="2" max="2" width="26.140625" style="0" customWidth="1"/>
    <col min="3" max="3" width="29.00390625" style="0" customWidth="1"/>
    <col min="4" max="4" width="22.57421875" style="0" customWidth="1"/>
  </cols>
  <sheetData>
    <row r="2" spans="2:4" ht="69.75" customHeight="1">
      <c r="B2" s="37" t="s">
        <v>73</v>
      </c>
      <c r="C2" s="38"/>
      <c r="D2" s="38"/>
    </row>
    <row r="5" spans="2:4" ht="87" customHeight="1">
      <c r="B5" s="2" t="s">
        <v>4</v>
      </c>
      <c r="C5" s="2" t="s">
        <v>74</v>
      </c>
      <c r="D5" s="2" t="s">
        <v>75</v>
      </c>
    </row>
    <row r="6" spans="2:4" ht="12.75">
      <c r="B6" s="3" t="s">
        <v>5</v>
      </c>
      <c r="C6" s="15">
        <v>0</v>
      </c>
      <c r="D6" s="15">
        <v>0</v>
      </c>
    </row>
    <row r="7" spans="2:4" ht="12.75">
      <c r="B7" s="3" t="s">
        <v>6</v>
      </c>
      <c r="C7" s="15">
        <v>3</v>
      </c>
      <c r="D7" s="15">
        <v>3</v>
      </c>
    </row>
    <row r="8" spans="2:4" ht="12.75">
      <c r="B8" s="3" t="s">
        <v>69</v>
      </c>
      <c r="C8" s="15">
        <v>0</v>
      </c>
      <c r="D8" s="15">
        <v>0</v>
      </c>
    </row>
    <row r="9" spans="2:4" ht="12.75">
      <c r="B9" s="3" t="s">
        <v>7</v>
      </c>
      <c r="C9" s="15">
        <v>29</v>
      </c>
      <c r="D9" s="15">
        <v>38</v>
      </c>
    </row>
    <row r="10" spans="2:4" ht="12.75">
      <c r="B10" s="3" t="s">
        <v>8</v>
      </c>
      <c r="C10" s="15">
        <v>3</v>
      </c>
      <c r="D10" s="15">
        <v>3</v>
      </c>
    </row>
    <row r="11" spans="2:4" ht="12.75">
      <c r="B11" s="3" t="s">
        <v>9</v>
      </c>
      <c r="C11" s="15">
        <v>0</v>
      </c>
      <c r="D11" s="15">
        <v>0</v>
      </c>
    </row>
  </sheetData>
  <sheetProtection/>
  <mergeCells count="1">
    <mergeCell ref="B2:D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2:D11"/>
  <sheetViews>
    <sheetView zoomScalePageLayoutView="0" workbookViewId="0" topLeftCell="B1">
      <selection activeCell="C17" sqref="C17"/>
    </sheetView>
  </sheetViews>
  <sheetFormatPr defaultColWidth="9.140625" defaultRowHeight="12.75"/>
  <cols>
    <col min="2" max="2" width="25.8515625" style="0" customWidth="1"/>
    <col min="3" max="3" width="27.8515625" style="0" customWidth="1"/>
    <col min="4" max="4" width="29.7109375" style="0" customWidth="1"/>
  </cols>
  <sheetData>
    <row r="2" spans="2:4" ht="46.5" customHeight="1">
      <c r="B2" s="37" t="s">
        <v>48</v>
      </c>
      <c r="C2" s="38"/>
      <c r="D2" s="38"/>
    </row>
    <row r="5" spans="2:4" ht="113.25" customHeight="1">
      <c r="B5" s="2" t="s">
        <v>4</v>
      </c>
      <c r="C5" s="2" t="s">
        <v>49</v>
      </c>
      <c r="D5" s="2" t="s">
        <v>50</v>
      </c>
    </row>
    <row r="6" spans="2:4" ht="12.75">
      <c r="B6" s="3" t="s">
        <v>5</v>
      </c>
      <c r="C6" s="1">
        <v>0</v>
      </c>
      <c r="D6" s="1">
        <v>0</v>
      </c>
    </row>
    <row r="7" spans="2:4" ht="12.75">
      <c r="B7" s="3" t="s">
        <v>6</v>
      </c>
      <c r="C7" s="1">
        <v>1</v>
      </c>
      <c r="D7" s="1">
        <v>1</v>
      </c>
    </row>
    <row r="8" spans="2:4" ht="12.75">
      <c r="B8" s="3" t="s">
        <v>69</v>
      </c>
      <c r="C8" s="1">
        <v>0</v>
      </c>
      <c r="D8" s="1">
        <v>0</v>
      </c>
    </row>
    <row r="9" spans="2:4" ht="12.75">
      <c r="B9" s="3" t="s">
        <v>7</v>
      </c>
      <c r="C9" s="1">
        <v>1</v>
      </c>
      <c r="D9" s="1">
        <v>17</v>
      </c>
    </row>
    <row r="10" spans="2:4" ht="12.75">
      <c r="B10" s="3" t="s">
        <v>8</v>
      </c>
      <c r="C10" s="1">
        <v>0</v>
      </c>
      <c r="D10" s="1">
        <v>0</v>
      </c>
    </row>
    <row r="11" spans="2:4" ht="12.75">
      <c r="B11" s="3" t="s">
        <v>9</v>
      </c>
      <c r="C11" s="1">
        <v>0</v>
      </c>
      <c r="D11" s="1">
        <v>0</v>
      </c>
    </row>
  </sheetData>
  <sheetProtection/>
  <mergeCells count="1">
    <mergeCell ref="B2:D2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2:J11"/>
  <sheetViews>
    <sheetView tabSelected="1" zoomScalePageLayoutView="0" workbookViewId="0" topLeftCell="B1">
      <selection activeCell="F9" sqref="F9"/>
    </sheetView>
  </sheetViews>
  <sheetFormatPr defaultColWidth="9.140625" defaultRowHeight="12.75"/>
  <cols>
    <col min="1" max="1" width="2.57421875" style="0" customWidth="1"/>
    <col min="2" max="2" width="24.7109375" style="0" customWidth="1"/>
    <col min="3" max="3" width="27.8515625" style="0" customWidth="1"/>
    <col min="4" max="4" width="19.421875" style="0" customWidth="1"/>
    <col min="5" max="5" width="19.57421875" style="0" customWidth="1"/>
    <col min="6" max="6" width="19.140625" style="0" customWidth="1"/>
    <col min="7" max="7" width="27.8515625" style="0" customWidth="1"/>
    <col min="8" max="10" width="22.57421875" style="0" customWidth="1"/>
  </cols>
  <sheetData>
    <row r="2" spans="2:10" ht="27.75" customHeight="1">
      <c r="B2" s="37" t="s">
        <v>51</v>
      </c>
      <c r="C2" s="38"/>
      <c r="D2" s="38"/>
      <c r="E2" s="38"/>
      <c r="F2" s="38"/>
      <c r="G2" s="38"/>
      <c r="H2" s="38"/>
      <c r="I2" s="38"/>
      <c r="J2" s="38"/>
    </row>
    <row r="5" spans="2:10" ht="113.25" customHeight="1">
      <c r="B5" s="2" t="s">
        <v>4</v>
      </c>
      <c r="C5" s="2" t="s">
        <v>52</v>
      </c>
      <c r="D5" s="2" t="s">
        <v>53</v>
      </c>
      <c r="E5" s="2" t="s">
        <v>54</v>
      </c>
      <c r="F5" s="2" t="s">
        <v>55</v>
      </c>
      <c r="G5" s="2" t="s">
        <v>56</v>
      </c>
      <c r="H5" s="2" t="s">
        <v>57</v>
      </c>
      <c r="I5" s="2" t="s">
        <v>58</v>
      </c>
      <c r="J5" s="2" t="s">
        <v>59</v>
      </c>
    </row>
    <row r="6" spans="2:10" ht="12.75">
      <c r="B6" s="3" t="s">
        <v>5</v>
      </c>
      <c r="C6" s="53">
        <v>0</v>
      </c>
      <c r="D6" s="54" t="s">
        <v>87</v>
      </c>
      <c r="E6" s="54" t="s">
        <v>87</v>
      </c>
      <c r="F6" s="54" t="s">
        <v>87</v>
      </c>
      <c r="G6" s="54" t="s">
        <v>87</v>
      </c>
      <c r="H6" s="54" t="s">
        <v>87</v>
      </c>
      <c r="I6" s="54" t="s">
        <v>87</v>
      </c>
      <c r="J6" s="54" t="s">
        <v>87</v>
      </c>
    </row>
    <row r="7" spans="2:10" ht="12.75">
      <c r="B7" s="3" t="s">
        <v>6</v>
      </c>
      <c r="C7" s="53">
        <v>30930</v>
      </c>
      <c r="D7" s="14">
        <v>229848213.52</v>
      </c>
      <c r="E7" s="14">
        <v>0</v>
      </c>
      <c r="F7" s="14">
        <v>12458795.65</v>
      </c>
      <c r="G7" s="14">
        <v>12825651.54</v>
      </c>
      <c r="H7" s="14">
        <v>0</v>
      </c>
      <c r="I7" s="14">
        <v>9951086.76</v>
      </c>
      <c r="J7" s="14">
        <v>542787570.93</v>
      </c>
    </row>
    <row r="8" spans="2:10" ht="12.75">
      <c r="B8" s="3" t="s">
        <v>69</v>
      </c>
      <c r="C8" s="53">
        <v>0</v>
      </c>
      <c r="D8" s="54" t="s">
        <v>87</v>
      </c>
      <c r="E8" s="54" t="s">
        <v>87</v>
      </c>
      <c r="F8" s="54" t="s">
        <v>87</v>
      </c>
      <c r="G8" s="54" t="s">
        <v>87</v>
      </c>
      <c r="H8" s="54" t="s">
        <v>87</v>
      </c>
      <c r="I8" s="54" t="s">
        <v>87</v>
      </c>
      <c r="J8" s="54" t="s">
        <v>87</v>
      </c>
    </row>
    <row r="9" spans="2:10" ht="12.75">
      <c r="B9" s="3" t="s">
        <v>7</v>
      </c>
      <c r="C9" s="53">
        <v>50000.48</v>
      </c>
      <c r="D9" s="14">
        <v>424590330.16</v>
      </c>
      <c r="E9" s="14">
        <v>0</v>
      </c>
      <c r="F9" s="14">
        <v>11432205.4</v>
      </c>
      <c r="G9" s="14">
        <v>1411441.96</v>
      </c>
      <c r="H9" s="14">
        <v>0</v>
      </c>
      <c r="I9" s="14">
        <v>3167308.56</v>
      </c>
      <c r="J9" s="14">
        <v>1030879428.15</v>
      </c>
    </row>
    <row r="10" spans="2:10" ht="12.75">
      <c r="B10" s="3" t="s">
        <v>8</v>
      </c>
      <c r="C10" s="53">
        <v>0</v>
      </c>
      <c r="D10" s="54" t="s">
        <v>87</v>
      </c>
      <c r="E10" s="54" t="s">
        <v>87</v>
      </c>
      <c r="F10" s="54" t="s">
        <v>87</v>
      </c>
      <c r="G10" s="54" t="s">
        <v>87</v>
      </c>
      <c r="H10" s="54" t="s">
        <v>87</v>
      </c>
      <c r="I10" s="54" t="s">
        <v>87</v>
      </c>
      <c r="J10" s="54" t="s">
        <v>87</v>
      </c>
    </row>
    <row r="11" spans="2:10" ht="12.75">
      <c r="B11" s="3" t="s">
        <v>9</v>
      </c>
      <c r="C11" s="53">
        <v>0</v>
      </c>
      <c r="D11" s="54" t="s">
        <v>87</v>
      </c>
      <c r="E11" s="54" t="s">
        <v>87</v>
      </c>
      <c r="F11" s="54" t="s">
        <v>87</v>
      </c>
      <c r="G11" s="54" t="s">
        <v>87</v>
      </c>
      <c r="H11" s="54" t="s">
        <v>87</v>
      </c>
      <c r="I11" s="54" t="s">
        <v>87</v>
      </c>
      <c r="J11" s="54" t="s">
        <v>87</v>
      </c>
    </row>
  </sheetData>
  <sheetProtection/>
  <mergeCells count="1">
    <mergeCell ref="B2:J2"/>
  </mergeCells>
  <printOptions/>
  <pageMargins left="0.75" right="0.75" top="1" bottom="1" header="0.5" footer="0.5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2:D14"/>
  <sheetViews>
    <sheetView zoomScalePageLayoutView="0" workbookViewId="0" topLeftCell="A1">
      <selection activeCell="B20" sqref="B20"/>
    </sheetView>
  </sheetViews>
  <sheetFormatPr defaultColWidth="9.140625" defaultRowHeight="12.75"/>
  <cols>
    <col min="2" max="2" width="25.28125" style="0" customWidth="1"/>
    <col min="3" max="3" width="28.140625" style="0" customWidth="1"/>
    <col min="4" max="4" width="18.28125" style="0" customWidth="1"/>
  </cols>
  <sheetData>
    <row r="2" spans="2:4" ht="27.75" customHeight="1">
      <c r="B2" s="37" t="s">
        <v>12</v>
      </c>
      <c r="C2" s="38"/>
      <c r="D2" s="38"/>
    </row>
    <row r="5" spans="2:4" ht="56.25" customHeight="1">
      <c r="B5" s="2" t="s">
        <v>4</v>
      </c>
      <c r="C5" s="2" t="s">
        <v>14</v>
      </c>
      <c r="D5" s="2" t="s">
        <v>13</v>
      </c>
    </row>
    <row r="6" spans="2:4" ht="12.75">
      <c r="B6" s="3" t="s">
        <v>5</v>
      </c>
      <c r="C6" s="21" t="s">
        <v>83</v>
      </c>
      <c r="D6" s="20" t="s">
        <v>85</v>
      </c>
    </row>
    <row r="7" spans="2:4" ht="12.75">
      <c r="B7" s="3" t="s">
        <v>6</v>
      </c>
      <c r="C7" s="21" t="s">
        <v>83</v>
      </c>
      <c r="D7" s="20" t="s">
        <v>85</v>
      </c>
    </row>
    <row r="8" spans="2:4" ht="12.75">
      <c r="B8" s="22" t="s">
        <v>68</v>
      </c>
      <c r="C8" s="21" t="s">
        <v>83</v>
      </c>
      <c r="D8" s="20" t="s">
        <v>85</v>
      </c>
    </row>
    <row r="9" spans="2:4" ht="12.75">
      <c r="B9" s="3" t="s">
        <v>7</v>
      </c>
      <c r="C9" s="21" t="s">
        <v>83</v>
      </c>
      <c r="D9" s="20" t="s">
        <v>85</v>
      </c>
    </row>
    <row r="10" spans="2:4" ht="12.75">
      <c r="B10" s="3" t="s">
        <v>8</v>
      </c>
      <c r="C10" s="21" t="s">
        <v>83</v>
      </c>
      <c r="D10" s="20" t="s">
        <v>85</v>
      </c>
    </row>
    <row r="11" spans="2:4" ht="12.75">
      <c r="B11" s="3" t="s">
        <v>9</v>
      </c>
      <c r="C11" s="21" t="s">
        <v>83</v>
      </c>
      <c r="D11" s="20" t="s">
        <v>85</v>
      </c>
    </row>
    <row r="14" ht="12.75">
      <c r="B14" s="5"/>
    </row>
  </sheetData>
  <sheetProtection/>
  <mergeCells count="1">
    <mergeCell ref="B2:D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2:E12"/>
  <sheetViews>
    <sheetView zoomScalePageLayoutView="0" workbookViewId="0" topLeftCell="A1">
      <selection activeCell="C16" sqref="C16"/>
    </sheetView>
  </sheetViews>
  <sheetFormatPr defaultColWidth="9.140625" defaultRowHeight="12.75"/>
  <cols>
    <col min="2" max="2" width="26.28125" style="0" customWidth="1"/>
    <col min="3" max="3" width="25.7109375" style="0" customWidth="1"/>
    <col min="4" max="5" width="28.8515625" style="0" customWidth="1"/>
  </cols>
  <sheetData>
    <row r="2" spans="2:5" ht="30.75" customHeight="1">
      <c r="B2" s="37" t="s">
        <v>15</v>
      </c>
      <c r="C2" s="38"/>
      <c r="D2" s="38"/>
      <c r="E2" s="38"/>
    </row>
    <row r="5" spans="2:5" ht="126" customHeight="1">
      <c r="B5" s="2" t="s">
        <v>4</v>
      </c>
      <c r="C5" s="2" t="s">
        <v>72</v>
      </c>
      <c r="D5" s="2" t="s">
        <v>60</v>
      </c>
      <c r="E5" s="2" t="s">
        <v>78</v>
      </c>
    </row>
    <row r="6" spans="2:5" ht="12.75">
      <c r="B6" s="3" t="s">
        <v>5</v>
      </c>
      <c r="C6" s="8">
        <v>0</v>
      </c>
      <c r="D6" s="8">
        <v>549700</v>
      </c>
      <c r="E6" s="8"/>
    </row>
    <row r="7" spans="2:5" ht="12.75">
      <c r="B7" s="3" t="s">
        <v>6</v>
      </c>
      <c r="C7" s="18">
        <v>49837700</v>
      </c>
      <c r="D7" s="8">
        <v>227701700</v>
      </c>
      <c r="E7" s="8">
        <f>822700+47784700+514500</f>
        <v>49121900</v>
      </c>
    </row>
    <row r="8" spans="2:5" ht="12.75">
      <c r="B8" s="3" t="s">
        <v>67</v>
      </c>
      <c r="C8" s="18">
        <v>0</v>
      </c>
      <c r="D8" s="8">
        <v>2670500</v>
      </c>
      <c r="E8" s="8"/>
    </row>
    <row r="9" spans="2:5" ht="12.75">
      <c r="B9" s="3" t="s">
        <v>7</v>
      </c>
      <c r="C9" s="18">
        <v>524347900</v>
      </c>
      <c r="D9" s="8">
        <v>524347900</v>
      </c>
      <c r="E9" s="8"/>
    </row>
    <row r="10" spans="2:5" ht="12.75">
      <c r="B10" s="3" t="s">
        <v>8</v>
      </c>
      <c r="C10" s="18">
        <v>57182600</v>
      </c>
      <c r="D10" s="8">
        <v>57182600</v>
      </c>
      <c r="E10" s="8"/>
    </row>
    <row r="11" spans="2:5" ht="12.75">
      <c r="B11" s="3" t="s">
        <v>9</v>
      </c>
      <c r="C11" s="18">
        <v>5839000</v>
      </c>
      <c r="D11" s="18">
        <v>5839000</v>
      </c>
      <c r="E11" s="8"/>
    </row>
    <row r="12" spans="2:4" ht="12.75">
      <c r="B12" s="6"/>
      <c r="C12" s="16"/>
      <c r="D12" s="17"/>
    </row>
  </sheetData>
  <sheetProtection/>
  <mergeCells count="1">
    <mergeCell ref="B2:E2"/>
  </mergeCells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2:D12"/>
  <sheetViews>
    <sheetView zoomScalePageLayoutView="0" workbookViewId="0" topLeftCell="B1">
      <selection activeCell="D15" sqref="D15"/>
    </sheetView>
  </sheetViews>
  <sheetFormatPr defaultColWidth="9.140625" defaultRowHeight="12.75"/>
  <cols>
    <col min="2" max="2" width="26.28125" style="0" customWidth="1"/>
    <col min="3" max="3" width="32.140625" style="0" customWidth="1"/>
    <col min="4" max="4" width="30.00390625" style="0" customWidth="1"/>
  </cols>
  <sheetData>
    <row r="2" spans="2:4" ht="30.75" customHeight="1">
      <c r="B2" s="37" t="s">
        <v>16</v>
      </c>
      <c r="C2" s="38"/>
      <c r="D2" s="38"/>
    </row>
    <row r="5" spans="2:4" ht="103.5" customHeight="1">
      <c r="B5" s="2" t="s">
        <v>4</v>
      </c>
      <c r="C5" s="2" t="s">
        <v>17</v>
      </c>
      <c r="D5" s="2" t="s">
        <v>18</v>
      </c>
    </row>
    <row r="6" spans="2:4" ht="12.75">
      <c r="B6" s="3" t="s">
        <v>5</v>
      </c>
      <c r="C6" s="30">
        <v>5000</v>
      </c>
      <c r="D6" s="8">
        <v>549700</v>
      </c>
    </row>
    <row r="7" spans="2:4" ht="12.75">
      <c r="B7" s="3" t="s">
        <v>6</v>
      </c>
      <c r="C7" s="30">
        <v>1907000</v>
      </c>
      <c r="D7" s="8">
        <v>227701700</v>
      </c>
    </row>
    <row r="8" spans="2:4" ht="12.75">
      <c r="B8" s="3" t="s">
        <v>67</v>
      </c>
      <c r="C8" s="30">
        <v>1100</v>
      </c>
      <c r="D8" s="8">
        <v>2670500</v>
      </c>
    </row>
    <row r="9" spans="2:4" ht="12.75">
      <c r="B9" s="3" t="s">
        <v>7</v>
      </c>
      <c r="C9" s="30">
        <v>2073300</v>
      </c>
      <c r="D9" s="8">
        <v>524347900</v>
      </c>
    </row>
    <row r="10" spans="2:4" ht="12.75">
      <c r="B10" s="3" t="s">
        <v>8</v>
      </c>
      <c r="C10" s="30">
        <v>88200</v>
      </c>
      <c r="D10" s="8">
        <v>57182600</v>
      </c>
    </row>
    <row r="11" spans="2:4" ht="12.75">
      <c r="B11" s="3" t="s">
        <v>9</v>
      </c>
      <c r="C11" s="30">
        <v>11800</v>
      </c>
      <c r="D11" s="18">
        <v>5839000</v>
      </c>
    </row>
    <row r="12" ht="12.75">
      <c r="B12" s="6"/>
    </row>
  </sheetData>
  <sheetProtection/>
  <mergeCells count="1">
    <mergeCell ref="B2:D2"/>
  </mergeCells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2:D26"/>
  <sheetViews>
    <sheetView zoomScalePageLayoutView="0" workbookViewId="0" topLeftCell="B1">
      <selection activeCell="C19" sqref="C19"/>
    </sheetView>
  </sheetViews>
  <sheetFormatPr defaultColWidth="9.140625" defaultRowHeight="12.75"/>
  <cols>
    <col min="2" max="2" width="26.28125" style="0" customWidth="1"/>
    <col min="3" max="3" width="32.140625" style="0" customWidth="1"/>
    <col min="4" max="4" width="30.00390625" style="0" customWidth="1"/>
  </cols>
  <sheetData>
    <row r="2" spans="2:4" ht="30.75" customHeight="1">
      <c r="B2" s="37" t="s">
        <v>19</v>
      </c>
      <c r="C2" s="38"/>
      <c r="D2" s="38"/>
    </row>
    <row r="4" spans="3:4" ht="12.75">
      <c r="C4" s="39"/>
      <c r="D4" s="39"/>
    </row>
    <row r="5" spans="2:4" ht="103.5" customHeight="1">
      <c r="B5" s="2" t="s">
        <v>4</v>
      </c>
      <c r="C5" s="2" t="s">
        <v>20</v>
      </c>
      <c r="D5" s="2" t="s">
        <v>21</v>
      </c>
    </row>
    <row r="6" spans="2:4" ht="12.75">
      <c r="B6" s="3" t="s">
        <v>5</v>
      </c>
      <c r="C6" s="8">
        <v>549700</v>
      </c>
      <c r="D6" s="14">
        <v>542589.14</v>
      </c>
    </row>
    <row r="7" spans="2:4" ht="12.75">
      <c r="B7" s="3" t="s">
        <v>6</v>
      </c>
      <c r="C7" s="8">
        <v>227701700</v>
      </c>
      <c r="D7" s="14">
        <v>223597778.17</v>
      </c>
    </row>
    <row r="8" spans="2:4" ht="12.75">
      <c r="B8" s="3" t="s">
        <v>67</v>
      </c>
      <c r="C8" s="8">
        <v>2670500</v>
      </c>
      <c r="D8" s="14">
        <v>2656300.65</v>
      </c>
    </row>
    <row r="9" spans="2:4" ht="12.75">
      <c r="B9" s="3" t="s">
        <v>7</v>
      </c>
      <c r="C9" s="8">
        <v>524347900</v>
      </c>
      <c r="D9" s="14">
        <v>524330716.73</v>
      </c>
    </row>
    <row r="10" spans="2:4" ht="12.75">
      <c r="B10" s="3" t="s">
        <v>8</v>
      </c>
      <c r="C10" s="8">
        <v>57182600</v>
      </c>
      <c r="D10" s="14">
        <v>56978581.64</v>
      </c>
    </row>
    <row r="11" spans="2:4" ht="12.75">
      <c r="B11" s="3" t="s">
        <v>9</v>
      </c>
      <c r="C11" s="18">
        <v>5839000</v>
      </c>
      <c r="D11" s="14">
        <v>5755124.62</v>
      </c>
    </row>
    <row r="12" ht="12.75">
      <c r="B12" s="6"/>
    </row>
    <row r="15" ht="12.75">
      <c r="C15" s="23"/>
    </row>
    <row r="16" ht="12.75">
      <c r="C16" s="24"/>
    </row>
    <row r="17" ht="12.75">
      <c r="C17" s="24"/>
    </row>
    <row r="18" ht="12.75">
      <c r="C18" s="24"/>
    </row>
    <row r="19" ht="12.75">
      <c r="C19" s="24"/>
    </row>
    <row r="20" ht="12.75">
      <c r="C20" s="24"/>
    </row>
    <row r="21" ht="12.75">
      <c r="C21" s="24"/>
    </row>
    <row r="22" ht="12.75">
      <c r="C22" s="24"/>
    </row>
    <row r="23" ht="12.75">
      <c r="C23" s="24"/>
    </row>
    <row r="24" ht="12.75">
      <c r="C24" s="24"/>
    </row>
    <row r="25" ht="12.75">
      <c r="C25" s="23"/>
    </row>
    <row r="26" ht="12.75">
      <c r="C26" s="23"/>
    </row>
  </sheetData>
  <sheetProtection/>
  <mergeCells count="2">
    <mergeCell ref="B2:D2"/>
    <mergeCell ref="C4:D4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2:H14"/>
  <sheetViews>
    <sheetView zoomScalePageLayoutView="0" workbookViewId="0" topLeftCell="A1">
      <selection activeCell="B17" sqref="B17"/>
    </sheetView>
  </sheetViews>
  <sheetFormatPr defaultColWidth="9.140625" defaultRowHeight="12.75"/>
  <cols>
    <col min="2" max="5" width="26.28125" style="0" customWidth="1"/>
    <col min="6" max="6" width="32.140625" style="0" customWidth="1"/>
    <col min="7" max="7" width="32.140625" style="0" hidden="1" customWidth="1"/>
    <col min="8" max="8" width="23.28125" style="0" customWidth="1"/>
  </cols>
  <sheetData>
    <row r="2" spans="2:8" ht="30.75" customHeight="1">
      <c r="B2" s="37" t="s">
        <v>22</v>
      </c>
      <c r="C2" s="38"/>
      <c r="D2" s="38"/>
      <c r="E2" s="38"/>
      <c r="F2" s="38"/>
      <c r="G2" s="38"/>
      <c r="H2" s="38"/>
    </row>
    <row r="4" ht="12.75">
      <c r="E4" s="26" t="s">
        <v>81</v>
      </c>
    </row>
    <row r="5" spans="2:8" ht="103.5" customHeight="1">
      <c r="B5" s="2" t="s">
        <v>4</v>
      </c>
      <c r="C5" s="2" t="s">
        <v>61</v>
      </c>
      <c r="D5" s="2" t="s">
        <v>62</v>
      </c>
      <c r="E5" s="2" t="s">
        <v>63</v>
      </c>
      <c r="F5" s="2" t="s">
        <v>64</v>
      </c>
      <c r="G5" s="2"/>
      <c r="H5" s="2" t="s">
        <v>23</v>
      </c>
    </row>
    <row r="6" spans="2:8" ht="12.75">
      <c r="B6" s="3" t="s">
        <v>5</v>
      </c>
      <c r="C6" s="25">
        <v>142545.21</v>
      </c>
      <c r="D6" s="25">
        <v>124847.75</v>
      </c>
      <c r="E6" s="25">
        <v>145271.5</v>
      </c>
      <c r="F6" s="14">
        <v>129924.68</v>
      </c>
      <c r="G6" s="14">
        <f>F6+E6+D6+C6</f>
        <v>542589.14</v>
      </c>
      <c r="H6" s="8">
        <f aca="true" t="shared" si="0" ref="H6:H11">(E6+D6+C6)/3</f>
        <v>137554.81999999998</v>
      </c>
    </row>
    <row r="7" spans="2:8" ht="12.75">
      <c r="B7" s="3" t="s">
        <v>6</v>
      </c>
      <c r="C7" s="25">
        <v>29877656.66</v>
      </c>
      <c r="D7" s="25">
        <v>35740015.99</v>
      </c>
      <c r="E7" s="25">
        <v>27082725.54</v>
      </c>
      <c r="F7" s="14">
        <v>37539356.65</v>
      </c>
      <c r="G7" s="14">
        <f>F7+E7+D7+C7</f>
        <v>130239754.84</v>
      </c>
      <c r="H7" s="8">
        <f t="shared" si="0"/>
        <v>30900132.73</v>
      </c>
    </row>
    <row r="8" spans="2:8" ht="12.75">
      <c r="B8" s="3" t="s">
        <v>67</v>
      </c>
      <c r="C8" s="25">
        <v>526707.38</v>
      </c>
      <c r="D8" s="25">
        <v>564964.34</v>
      </c>
      <c r="E8" s="25">
        <v>488027.05</v>
      </c>
      <c r="F8" s="14">
        <v>530517.27</v>
      </c>
      <c r="G8" s="14">
        <f>F8+E8+D8+C8</f>
        <v>2110216.04</v>
      </c>
      <c r="H8" s="8">
        <f t="shared" si="0"/>
        <v>526566.2566666667</v>
      </c>
    </row>
    <row r="9" spans="2:8" ht="12.75">
      <c r="B9" s="3" t="s">
        <v>7</v>
      </c>
      <c r="C9" s="25">
        <v>44120785.23</v>
      </c>
      <c r="D9" s="25">
        <v>34196058.4</v>
      </c>
      <c r="E9" s="25">
        <v>38524437.93</v>
      </c>
      <c r="F9" s="14">
        <v>36684248.33</v>
      </c>
      <c r="G9" s="14">
        <f>F9+E9+D9+C9</f>
        <v>153525529.89</v>
      </c>
      <c r="H9" s="8">
        <f t="shared" si="0"/>
        <v>38947093.85333333</v>
      </c>
    </row>
    <row r="10" spans="2:8" ht="12.75">
      <c r="B10" s="3" t="s">
        <v>8</v>
      </c>
      <c r="C10" s="25">
        <v>9410975.39</v>
      </c>
      <c r="D10" s="25">
        <v>16416421.84</v>
      </c>
      <c r="E10" s="25">
        <v>10747495.15</v>
      </c>
      <c r="F10" s="14">
        <v>13860189.26</v>
      </c>
      <c r="G10" s="14">
        <f>F10+E10+D10+C10</f>
        <v>50435081.64</v>
      </c>
      <c r="H10" s="8">
        <f t="shared" si="0"/>
        <v>12191630.793333335</v>
      </c>
    </row>
    <row r="11" spans="2:8" ht="12.75">
      <c r="B11" s="3" t="s">
        <v>9</v>
      </c>
      <c r="C11" s="25">
        <v>806857.67</v>
      </c>
      <c r="D11" s="25">
        <v>1557278.4</v>
      </c>
      <c r="E11" s="25">
        <v>1512912.55</v>
      </c>
      <c r="F11" s="14">
        <v>1878076</v>
      </c>
      <c r="G11" s="14">
        <f>F11+E11+D11+C11</f>
        <v>5755124.619999999</v>
      </c>
      <c r="H11" s="8">
        <f t="shared" si="0"/>
        <v>1292349.54</v>
      </c>
    </row>
    <row r="14" ht="12.75">
      <c r="H14" s="10"/>
    </row>
  </sheetData>
  <sheetProtection/>
  <mergeCells count="1">
    <mergeCell ref="B2:H2"/>
  </mergeCells>
  <printOptions/>
  <pageMargins left="0.75" right="0.75" top="1" bottom="1" header="0.5" footer="0.5"/>
  <pageSetup fitToHeight="1" fitToWidth="1" horizontalDpi="600" verticalDpi="6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2:AT14"/>
  <sheetViews>
    <sheetView zoomScalePageLayoutView="0" workbookViewId="0" topLeftCell="A1">
      <selection activeCell="F25" sqref="F25"/>
    </sheetView>
  </sheetViews>
  <sheetFormatPr defaultColWidth="9.140625" defaultRowHeight="12.75"/>
  <cols>
    <col min="2" max="2" width="26.28125" style="0" customWidth="1"/>
    <col min="3" max="4" width="12.7109375" style="0" bestFit="1" customWidth="1"/>
    <col min="5" max="5" width="12.7109375" style="0" customWidth="1"/>
    <col min="6" max="7" width="12.7109375" style="0" bestFit="1" customWidth="1"/>
    <col min="8" max="8" width="12.7109375" style="0" customWidth="1"/>
    <col min="9" max="10" width="12.7109375" style="0" bestFit="1" customWidth="1"/>
    <col min="11" max="11" width="12.7109375" style="0" customWidth="1"/>
    <col min="12" max="13" width="12.7109375" style="0" bestFit="1" customWidth="1"/>
    <col min="14" max="14" width="12.7109375" style="0" customWidth="1"/>
    <col min="15" max="16" width="12.7109375" style="0" bestFit="1" customWidth="1"/>
    <col min="17" max="17" width="12.7109375" style="0" customWidth="1"/>
    <col min="18" max="19" width="12.7109375" style="0" bestFit="1" customWidth="1"/>
    <col min="20" max="20" width="12.7109375" style="0" customWidth="1"/>
    <col min="21" max="22" width="12.7109375" style="0" bestFit="1" customWidth="1"/>
    <col min="23" max="23" width="12.7109375" style="0" customWidth="1"/>
    <col min="24" max="25" width="12.7109375" style="0" bestFit="1" customWidth="1"/>
    <col min="26" max="26" width="12.7109375" style="0" customWidth="1"/>
    <col min="27" max="28" width="12.7109375" style="0" bestFit="1" customWidth="1"/>
    <col min="29" max="29" width="12.7109375" style="0" customWidth="1"/>
    <col min="30" max="30" width="12.7109375" style="0" bestFit="1" customWidth="1"/>
    <col min="31" max="31" width="13.8515625" style="0" bestFit="1" customWidth="1"/>
    <col min="32" max="32" width="13.8515625" style="0" customWidth="1"/>
    <col min="33" max="34" width="12.7109375" style="0" bestFit="1" customWidth="1"/>
    <col min="35" max="35" width="12.7109375" style="0" customWidth="1"/>
    <col min="36" max="37" width="12.7109375" style="0" bestFit="1" customWidth="1"/>
    <col min="38" max="38" width="12.7109375" style="0" customWidth="1"/>
  </cols>
  <sheetData>
    <row r="2" spans="2:38" ht="15.75">
      <c r="B2" s="50" t="s">
        <v>39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19"/>
    </row>
    <row r="5" spans="2:46" ht="12.75">
      <c r="B5" s="47" t="s">
        <v>4</v>
      </c>
      <c r="C5" s="45" t="s">
        <v>38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"/>
      <c r="AM5" s="9"/>
      <c r="AN5" s="9"/>
      <c r="AO5" s="9"/>
      <c r="AP5" s="9"/>
      <c r="AQ5" s="9"/>
      <c r="AR5" s="9"/>
      <c r="AS5" s="9"/>
      <c r="AT5" s="9"/>
    </row>
    <row r="6" spans="2:38" ht="12.75">
      <c r="B6" s="48"/>
      <c r="C6" s="45" t="s">
        <v>24</v>
      </c>
      <c r="D6" s="45"/>
      <c r="E6" s="46"/>
      <c r="F6" s="45" t="s">
        <v>25</v>
      </c>
      <c r="G6" s="45"/>
      <c r="H6" s="46"/>
      <c r="I6" s="45" t="s">
        <v>26</v>
      </c>
      <c r="J6" s="45"/>
      <c r="K6" s="46"/>
      <c r="L6" s="45" t="s">
        <v>27</v>
      </c>
      <c r="M6" s="45"/>
      <c r="N6" s="46"/>
      <c r="O6" s="43" t="s">
        <v>30</v>
      </c>
      <c r="P6" s="43"/>
      <c r="Q6" s="44"/>
      <c r="R6" s="43" t="s">
        <v>31</v>
      </c>
      <c r="S6" s="43"/>
      <c r="T6" s="44"/>
      <c r="U6" s="43" t="s">
        <v>28</v>
      </c>
      <c r="V6" s="43"/>
      <c r="W6" s="44"/>
      <c r="X6" s="43" t="s">
        <v>29</v>
      </c>
      <c r="Y6" s="43"/>
      <c r="Z6" s="44"/>
      <c r="AA6" s="43" t="s">
        <v>32</v>
      </c>
      <c r="AB6" s="43"/>
      <c r="AC6" s="44"/>
      <c r="AD6" s="43" t="s">
        <v>33</v>
      </c>
      <c r="AE6" s="43"/>
      <c r="AF6" s="44"/>
      <c r="AG6" s="43" t="s">
        <v>34</v>
      </c>
      <c r="AH6" s="43"/>
      <c r="AI6" s="44"/>
      <c r="AJ6" s="40" t="s">
        <v>35</v>
      </c>
      <c r="AK6" s="41"/>
      <c r="AL6" s="42"/>
    </row>
    <row r="7" spans="2:38" ht="25.5">
      <c r="B7" s="49"/>
      <c r="C7" s="4" t="s">
        <v>36</v>
      </c>
      <c r="D7" s="4" t="s">
        <v>37</v>
      </c>
      <c r="E7" s="4" t="s">
        <v>66</v>
      </c>
      <c r="F7" s="4" t="s">
        <v>36</v>
      </c>
      <c r="G7" s="4" t="s">
        <v>37</v>
      </c>
      <c r="H7" s="4" t="s">
        <v>66</v>
      </c>
      <c r="I7" s="4" t="s">
        <v>36</v>
      </c>
      <c r="J7" s="4" t="s">
        <v>37</v>
      </c>
      <c r="K7" s="4" t="s">
        <v>66</v>
      </c>
      <c r="L7" s="4" t="s">
        <v>36</v>
      </c>
      <c r="M7" s="4" t="s">
        <v>37</v>
      </c>
      <c r="N7" s="4" t="s">
        <v>66</v>
      </c>
      <c r="O7" s="4" t="s">
        <v>36</v>
      </c>
      <c r="P7" s="4" t="s">
        <v>37</v>
      </c>
      <c r="Q7" s="4" t="s">
        <v>66</v>
      </c>
      <c r="R7" s="4" t="s">
        <v>36</v>
      </c>
      <c r="S7" s="4" t="s">
        <v>37</v>
      </c>
      <c r="T7" s="4" t="s">
        <v>66</v>
      </c>
      <c r="U7" s="4" t="s">
        <v>36</v>
      </c>
      <c r="V7" s="4" t="s">
        <v>37</v>
      </c>
      <c r="W7" s="4" t="s">
        <v>66</v>
      </c>
      <c r="X7" s="4" t="s">
        <v>36</v>
      </c>
      <c r="Y7" s="4" t="s">
        <v>37</v>
      </c>
      <c r="Z7" s="4" t="s">
        <v>66</v>
      </c>
      <c r="AA7" s="4" t="s">
        <v>36</v>
      </c>
      <c r="AB7" s="4" t="s">
        <v>37</v>
      </c>
      <c r="AC7" s="4" t="s">
        <v>66</v>
      </c>
      <c r="AD7" s="4" t="s">
        <v>36</v>
      </c>
      <c r="AE7" s="4" t="s">
        <v>37</v>
      </c>
      <c r="AF7" s="4" t="s">
        <v>66</v>
      </c>
      <c r="AG7" s="4" t="s">
        <v>36</v>
      </c>
      <c r="AH7" s="4" t="s">
        <v>37</v>
      </c>
      <c r="AI7" s="4" t="s">
        <v>66</v>
      </c>
      <c r="AJ7" s="4" t="s">
        <v>36</v>
      </c>
      <c r="AK7" s="4" t="s">
        <v>37</v>
      </c>
      <c r="AL7" s="4" t="s">
        <v>66</v>
      </c>
    </row>
    <row r="8" spans="2:38" s="32" customFormat="1" ht="12.75">
      <c r="B8" s="31" t="s">
        <v>5</v>
      </c>
      <c r="C8" s="11">
        <v>85700</v>
      </c>
      <c r="D8" s="11">
        <v>58508</v>
      </c>
      <c r="E8" s="11">
        <f>D8/C8</f>
        <v>0.6827071178529754</v>
      </c>
      <c r="F8" s="11">
        <v>24100</v>
      </c>
      <c r="G8" s="11">
        <v>23678.88</v>
      </c>
      <c r="H8" s="11">
        <f>G8/F8</f>
        <v>0.9825261410788382</v>
      </c>
      <c r="I8" s="11">
        <v>62000</v>
      </c>
      <c r="J8" s="11">
        <v>60358.33</v>
      </c>
      <c r="K8" s="11">
        <f>J8/I8</f>
        <v>0.9735214516129033</v>
      </c>
      <c r="L8" s="11">
        <v>24400</v>
      </c>
      <c r="M8" s="11">
        <v>20855.67</v>
      </c>
      <c r="N8" s="11">
        <f>M8/L8</f>
        <v>0.8547405737704917</v>
      </c>
      <c r="O8" s="11">
        <v>68500</v>
      </c>
      <c r="P8" s="11">
        <v>74105.65</v>
      </c>
      <c r="Q8" s="11">
        <f>P8/O8</f>
        <v>1.081834306569343</v>
      </c>
      <c r="R8" s="11">
        <v>19400</v>
      </c>
      <c r="S8" s="11">
        <v>29886.43</v>
      </c>
      <c r="T8" s="11">
        <f>S8/R8</f>
        <v>1.5405376288659793</v>
      </c>
      <c r="U8" s="11">
        <v>41000</v>
      </c>
      <c r="V8" s="11">
        <v>39775.99</v>
      </c>
      <c r="W8" s="11">
        <f>V8/U8</f>
        <v>0.9701460975609756</v>
      </c>
      <c r="X8" s="11">
        <v>90000</v>
      </c>
      <c r="Y8" s="11">
        <v>102726.86</v>
      </c>
      <c r="Z8" s="11">
        <f>Y8/X8</f>
        <v>1.1414095555555555</v>
      </c>
      <c r="AA8" s="11">
        <v>19500</v>
      </c>
      <c r="AB8" s="11">
        <v>2768.65</v>
      </c>
      <c r="AC8" s="11">
        <f>AB8/AA8</f>
        <v>0.1419820512820513</v>
      </c>
      <c r="AD8" s="11">
        <v>27700</v>
      </c>
      <c r="AE8" s="11">
        <v>19975.46</v>
      </c>
      <c r="AF8" s="11">
        <f>AE8/AD8</f>
        <v>0.7211357400722022</v>
      </c>
      <c r="AG8" s="11">
        <v>42000</v>
      </c>
      <c r="AH8" s="11">
        <v>39702.13</v>
      </c>
      <c r="AI8" s="11">
        <f>AH8/AG8</f>
        <v>0.9452888095238094</v>
      </c>
      <c r="AJ8" s="11">
        <v>45400</v>
      </c>
      <c r="AK8" s="12">
        <v>70247.09</v>
      </c>
      <c r="AL8" s="12">
        <f>AK8/AJ8</f>
        <v>1.5472927312775329</v>
      </c>
    </row>
    <row r="9" spans="2:38" s="32" customFormat="1" ht="12.75">
      <c r="B9" s="33" t="s">
        <v>6</v>
      </c>
      <c r="C9" s="13">
        <v>10404500</v>
      </c>
      <c r="D9" s="13">
        <v>8168053.9</v>
      </c>
      <c r="E9" s="11">
        <f aca="true" t="shared" si="0" ref="E9:E14">D9/C9</f>
        <v>0.7850501129319045</v>
      </c>
      <c r="F9" s="13">
        <v>12241500</v>
      </c>
      <c r="G9" s="13">
        <v>8879055.03</v>
      </c>
      <c r="H9" s="11">
        <f aca="true" t="shared" si="1" ref="H9:H14">G9/F9</f>
        <v>0.7253241048891067</v>
      </c>
      <c r="I9" s="13">
        <v>17342300</v>
      </c>
      <c r="J9" s="13">
        <v>12830547.73</v>
      </c>
      <c r="K9" s="11">
        <f aca="true" t="shared" si="2" ref="K9:K14">J9/I9</f>
        <v>0.7398411819654833</v>
      </c>
      <c r="L9" s="13">
        <v>10780000</v>
      </c>
      <c r="M9" s="13">
        <v>11815438.05</v>
      </c>
      <c r="N9" s="11">
        <f aca="true" t="shared" si="3" ref="N9:N14">M9/L9</f>
        <v>1.09605176716141</v>
      </c>
      <c r="O9" s="13">
        <v>10431120</v>
      </c>
      <c r="P9" s="13">
        <v>9673939.64</v>
      </c>
      <c r="Q9" s="11">
        <f aca="true" t="shared" si="4" ref="Q9:Q14">P9/O9</f>
        <v>0.9274114035693195</v>
      </c>
      <c r="R9" s="13">
        <v>9493980</v>
      </c>
      <c r="S9" s="13">
        <v>14250638.3</v>
      </c>
      <c r="T9" s="11">
        <f aca="true" t="shared" si="5" ref="T9:T14">S9/R9</f>
        <v>1.501018361108829</v>
      </c>
      <c r="U9" s="13">
        <v>13056900</v>
      </c>
      <c r="V9" s="13">
        <v>10931990.79</v>
      </c>
      <c r="W9" s="11">
        <f aca="true" t="shared" si="6" ref="W9:W14">V9/U9</f>
        <v>0.8372577556694161</v>
      </c>
      <c r="X9" s="13">
        <v>10637200</v>
      </c>
      <c r="Y9" s="13">
        <v>7914406.88</v>
      </c>
      <c r="Z9" s="11">
        <f aca="true" t="shared" si="7" ref="Z9:Z14">Y9/X9</f>
        <v>0.7440310307223705</v>
      </c>
      <c r="AA9" s="13">
        <v>13493000</v>
      </c>
      <c r="AB9" s="13">
        <v>8236327.87</v>
      </c>
      <c r="AC9" s="11">
        <f aca="true" t="shared" si="8" ref="AC9:AC14">AB9/AA9</f>
        <v>0.6104148721559327</v>
      </c>
      <c r="AD9" s="13">
        <v>10118000</v>
      </c>
      <c r="AE9" s="13">
        <v>15062283.1</v>
      </c>
      <c r="AF9" s="11">
        <f aca="true" t="shared" si="9" ref="AF9:AF14">AE9/AD9</f>
        <v>1.4886620972524214</v>
      </c>
      <c r="AG9" s="13">
        <v>7994100</v>
      </c>
      <c r="AH9" s="13">
        <v>8036420.52</v>
      </c>
      <c r="AI9" s="11">
        <f aca="true" t="shared" si="10" ref="AI9:AI14">AH9/AG9</f>
        <v>1.0052939693023604</v>
      </c>
      <c r="AJ9" s="13">
        <v>8514700</v>
      </c>
      <c r="AK9" s="12">
        <v>14440653.03</v>
      </c>
      <c r="AL9" s="12">
        <f aca="true" t="shared" si="11" ref="AL9:AL14">AK9/AJ9</f>
        <v>1.6959673306164633</v>
      </c>
    </row>
    <row r="10" spans="2:38" s="32" customFormat="1" ht="12.75">
      <c r="B10" s="33" t="s">
        <v>67</v>
      </c>
      <c r="C10" s="13">
        <v>288300</v>
      </c>
      <c r="D10" s="13">
        <v>288014.53</v>
      </c>
      <c r="E10" s="11">
        <f t="shared" si="0"/>
        <v>0.9990098161637184</v>
      </c>
      <c r="F10" s="13">
        <v>132700</v>
      </c>
      <c r="G10" s="13">
        <v>77831.71</v>
      </c>
      <c r="H10" s="11">
        <f t="shared" si="1"/>
        <v>0.5865238131122834</v>
      </c>
      <c r="I10" s="13">
        <v>162700</v>
      </c>
      <c r="J10" s="13">
        <v>160861.14</v>
      </c>
      <c r="K10" s="11">
        <f t="shared" si="2"/>
        <v>0.9886978488014752</v>
      </c>
      <c r="L10" s="13">
        <v>188500</v>
      </c>
      <c r="M10" s="13">
        <v>163536.64</v>
      </c>
      <c r="N10" s="11">
        <f t="shared" si="3"/>
        <v>0.8675683819628648</v>
      </c>
      <c r="O10" s="13">
        <v>144900</v>
      </c>
      <c r="P10" s="13">
        <v>162871.59</v>
      </c>
      <c r="Q10" s="11">
        <f t="shared" si="4"/>
        <v>1.1240275362318841</v>
      </c>
      <c r="R10" s="13">
        <v>224200</v>
      </c>
      <c r="S10" s="13">
        <v>238556.11</v>
      </c>
      <c r="T10" s="11">
        <f t="shared" si="5"/>
        <v>1.0640326048171276</v>
      </c>
      <c r="U10" s="13">
        <v>220300</v>
      </c>
      <c r="V10" s="13">
        <v>192241.56</v>
      </c>
      <c r="W10" s="11">
        <f t="shared" si="6"/>
        <v>0.8726353154788924</v>
      </c>
      <c r="X10" s="13">
        <v>132800</v>
      </c>
      <c r="Y10" s="13">
        <v>164206.09</v>
      </c>
      <c r="Z10" s="11">
        <f t="shared" si="7"/>
        <v>1.236491641566265</v>
      </c>
      <c r="AA10" s="13">
        <v>124800</v>
      </c>
      <c r="AB10" s="13">
        <v>131579.4</v>
      </c>
      <c r="AC10" s="11">
        <f t="shared" si="8"/>
        <v>1.0543221153846154</v>
      </c>
      <c r="AD10" s="13">
        <v>171800</v>
      </c>
      <c r="AE10" s="13">
        <v>202829.34</v>
      </c>
      <c r="AF10" s="11">
        <f t="shared" si="9"/>
        <v>1.180613154831199</v>
      </c>
      <c r="AG10" s="13">
        <v>168200</v>
      </c>
      <c r="AH10" s="13">
        <v>132977.25</v>
      </c>
      <c r="AI10" s="11">
        <f t="shared" si="10"/>
        <v>0.7905900713436386</v>
      </c>
      <c r="AJ10" s="13">
        <v>164900</v>
      </c>
      <c r="AK10" s="12">
        <v>194710.68</v>
      </c>
      <c r="AL10" s="12">
        <f t="shared" si="11"/>
        <v>1.1807803517283202</v>
      </c>
    </row>
    <row r="11" spans="2:38" s="32" customFormat="1" ht="12.75">
      <c r="B11" s="33" t="s">
        <v>7</v>
      </c>
      <c r="C11" s="13">
        <v>13500300</v>
      </c>
      <c r="D11" s="13">
        <v>9816157.31</v>
      </c>
      <c r="E11" s="11">
        <f t="shared" si="0"/>
        <v>0.7271066057791309</v>
      </c>
      <c r="F11" s="13">
        <v>15244660</v>
      </c>
      <c r="G11" s="13">
        <v>13628093.43</v>
      </c>
      <c r="H11" s="11">
        <f t="shared" si="1"/>
        <v>0.8939585028462426</v>
      </c>
      <c r="I11" s="13">
        <v>16851780</v>
      </c>
      <c r="J11" s="13">
        <v>20676534.49</v>
      </c>
      <c r="K11" s="11">
        <f t="shared" si="2"/>
        <v>1.2269644209691795</v>
      </c>
      <c r="L11" s="13">
        <v>12711380</v>
      </c>
      <c r="M11" s="13">
        <v>12952664.86</v>
      </c>
      <c r="N11" s="11">
        <f t="shared" si="3"/>
        <v>1.01898179898642</v>
      </c>
      <c r="O11" s="13">
        <v>9781660</v>
      </c>
      <c r="P11" s="13">
        <v>8995465.3</v>
      </c>
      <c r="Q11" s="11">
        <f t="shared" si="4"/>
        <v>0.9196256361394692</v>
      </c>
      <c r="R11" s="13">
        <v>11642220</v>
      </c>
      <c r="S11" s="13">
        <v>12247928.24</v>
      </c>
      <c r="T11" s="11">
        <f t="shared" si="5"/>
        <v>1.0520268677279763</v>
      </c>
      <c r="U11" s="13">
        <v>15145600</v>
      </c>
      <c r="V11" s="13">
        <v>13568426.9</v>
      </c>
      <c r="W11" s="11">
        <f t="shared" si="6"/>
        <v>0.8958659214557363</v>
      </c>
      <c r="X11" s="13">
        <v>6568200</v>
      </c>
      <c r="Y11" s="13">
        <v>8823707.83</v>
      </c>
      <c r="Z11" s="11">
        <f t="shared" si="7"/>
        <v>1.3433981654030023</v>
      </c>
      <c r="AA11" s="13">
        <v>15653600</v>
      </c>
      <c r="AB11" s="13">
        <v>16132303.2</v>
      </c>
      <c r="AC11" s="11">
        <f t="shared" si="8"/>
        <v>1.0305810292839985</v>
      </c>
      <c r="AD11" s="13">
        <v>12633700</v>
      </c>
      <c r="AE11" s="13">
        <v>11676214.4</v>
      </c>
      <c r="AF11" s="11">
        <f t="shared" si="9"/>
        <v>0.9242117827714763</v>
      </c>
      <c r="AG11" s="13">
        <v>10943150</v>
      </c>
      <c r="AH11" s="13">
        <v>8235408.97</v>
      </c>
      <c r="AI11" s="11">
        <f t="shared" si="10"/>
        <v>0.7525629247520138</v>
      </c>
      <c r="AJ11" s="13">
        <v>12495450</v>
      </c>
      <c r="AK11" s="12">
        <v>16772624.96</v>
      </c>
      <c r="AL11" s="12">
        <f t="shared" si="11"/>
        <v>1.3422985934880298</v>
      </c>
    </row>
    <row r="12" spans="2:38" s="32" customFormat="1" ht="12.75">
      <c r="B12" s="33" t="s">
        <v>8</v>
      </c>
      <c r="C12" s="13">
        <v>2673600</v>
      </c>
      <c r="D12" s="13">
        <v>1601326.8</v>
      </c>
      <c r="E12" s="11">
        <f t="shared" si="0"/>
        <v>0.5989403052064632</v>
      </c>
      <c r="F12" s="13">
        <v>3491500</v>
      </c>
      <c r="G12" s="13">
        <v>3343066.89</v>
      </c>
      <c r="H12" s="11">
        <f t="shared" si="1"/>
        <v>0.9574872948589432</v>
      </c>
      <c r="I12" s="13">
        <v>4068200</v>
      </c>
      <c r="J12" s="13">
        <v>4466581.7</v>
      </c>
      <c r="K12" s="11">
        <f t="shared" si="2"/>
        <v>1.0979257902757977</v>
      </c>
      <c r="L12" s="13">
        <v>3777800</v>
      </c>
      <c r="M12" s="13">
        <v>3576529.53</v>
      </c>
      <c r="N12" s="11">
        <f t="shared" si="3"/>
        <v>0.9467228360421409</v>
      </c>
      <c r="O12" s="13">
        <v>5603500</v>
      </c>
      <c r="P12" s="13">
        <v>5157471.45</v>
      </c>
      <c r="Q12" s="11">
        <f t="shared" si="4"/>
        <v>0.920401793521906</v>
      </c>
      <c r="R12" s="13">
        <v>8566500</v>
      </c>
      <c r="S12" s="13">
        <v>7682420.86</v>
      </c>
      <c r="T12" s="11">
        <f t="shared" si="5"/>
        <v>0.8967980925698944</v>
      </c>
      <c r="U12" s="13">
        <v>2636300</v>
      </c>
      <c r="V12" s="13">
        <v>1370276.81</v>
      </c>
      <c r="W12" s="11">
        <f t="shared" si="6"/>
        <v>0.5197727155483064</v>
      </c>
      <c r="X12" s="13">
        <v>2721500</v>
      </c>
      <c r="Y12" s="13">
        <v>3738743.47</v>
      </c>
      <c r="Z12" s="11">
        <f t="shared" si="7"/>
        <v>1.373780440933309</v>
      </c>
      <c r="AA12" s="13">
        <v>3092800</v>
      </c>
      <c r="AB12" s="13">
        <v>5638474.87</v>
      </c>
      <c r="AC12" s="11">
        <f t="shared" si="8"/>
        <v>1.8230971514485257</v>
      </c>
      <c r="AD12" s="13">
        <v>5204500</v>
      </c>
      <c r="AE12" s="13">
        <v>3439557.02</v>
      </c>
      <c r="AF12" s="11">
        <f t="shared" si="9"/>
        <v>0.6608813565183975</v>
      </c>
      <c r="AG12" s="13">
        <v>3435500</v>
      </c>
      <c r="AH12" s="13">
        <v>4203386.28</v>
      </c>
      <c r="AI12" s="11">
        <f t="shared" si="10"/>
        <v>1.2235151448115267</v>
      </c>
      <c r="AJ12" s="13">
        <v>5367400</v>
      </c>
      <c r="AK12" s="12">
        <v>6217245.96</v>
      </c>
      <c r="AL12" s="12">
        <f t="shared" si="11"/>
        <v>1.1583347542571822</v>
      </c>
    </row>
    <row r="13" spans="2:38" s="32" customFormat="1" ht="12.75">
      <c r="B13" s="33" t="s">
        <v>9</v>
      </c>
      <c r="C13" s="13">
        <v>257000</v>
      </c>
      <c r="D13" s="13">
        <v>221621.2</v>
      </c>
      <c r="E13" s="11">
        <f t="shared" si="0"/>
        <v>0.862339299610895</v>
      </c>
      <c r="F13" s="13">
        <v>225300</v>
      </c>
      <c r="G13" s="13">
        <v>242527.44</v>
      </c>
      <c r="H13" s="11">
        <f t="shared" si="1"/>
        <v>1.0764644474034621</v>
      </c>
      <c r="I13" s="13">
        <v>528600</v>
      </c>
      <c r="J13" s="13">
        <v>342709.03</v>
      </c>
      <c r="K13" s="11">
        <f t="shared" si="2"/>
        <v>0.6483333900870224</v>
      </c>
      <c r="L13" s="13">
        <v>248400</v>
      </c>
      <c r="M13" s="13">
        <v>181579.46</v>
      </c>
      <c r="N13" s="11">
        <f t="shared" si="3"/>
        <v>0.7309962157809984</v>
      </c>
      <c r="O13" s="13">
        <v>455400</v>
      </c>
      <c r="P13" s="13">
        <v>258969.19</v>
      </c>
      <c r="Q13" s="11">
        <f t="shared" si="4"/>
        <v>0.5686631313131313</v>
      </c>
      <c r="R13" s="13">
        <v>1060000</v>
      </c>
      <c r="S13" s="13">
        <v>1116729.75</v>
      </c>
      <c r="T13" s="11">
        <f t="shared" si="5"/>
        <v>1.0535186320754717</v>
      </c>
      <c r="U13" s="13">
        <v>698400</v>
      </c>
      <c r="V13" s="13">
        <v>766714.15</v>
      </c>
      <c r="W13" s="11">
        <f t="shared" si="6"/>
        <v>1.0978152205040093</v>
      </c>
      <c r="X13" s="13">
        <v>649800</v>
      </c>
      <c r="Y13" s="13">
        <v>497248.79</v>
      </c>
      <c r="Z13" s="11">
        <f t="shared" si="7"/>
        <v>0.7652335949522929</v>
      </c>
      <c r="AA13" s="13">
        <v>644800</v>
      </c>
      <c r="AB13" s="13">
        <v>248949.61</v>
      </c>
      <c r="AC13" s="11">
        <f t="shared" si="8"/>
        <v>0.38608810483870964</v>
      </c>
      <c r="AD13" s="13">
        <v>343200</v>
      </c>
      <c r="AE13" s="13">
        <v>458433.56</v>
      </c>
      <c r="AF13" s="11">
        <f t="shared" si="9"/>
        <v>1.3357621212121211</v>
      </c>
      <c r="AG13" s="13">
        <v>265500</v>
      </c>
      <c r="AH13" s="13">
        <v>470949.42</v>
      </c>
      <c r="AI13" s="11">
        <f t="shared" si="10"/>
        <v>1.773820790960452</v>
      </c>
      <c r="AJ13" s="13">
        <v>469600</v>
      </c>
      <c r="AK13" s="12">
        <v>948693.02</v>
      </c>
      <c r="AL13" s="12">
        <f t="shared" si="11"/>
        <v>2.020215119250426</v>
      </c>
    </row>
    <row r="14" spans="2:38" s="32" customFormat="1" ht="12.75">
      <c r="B14" s="34"/>
      <c r="C14" s="35">
        <f>SUM(C8:C13)</f>
        <v>27209400</v>
      </c>
      <c r="D14" s="35">
        <f>SUM(D8:D13)</f>
        <v>20153681.740000002</v>
      </c>
      <c r="E14" s="11">
        <f t="shared" si="0"/>
        <v>0.7406882084867731</v>
      </c>
      <c r="F14" s="36">
        <f>SUM(F8:F13)</f>
        <v>31359760</v>
      </c>
      <c r="G14" s="36">
        <f>SUM(G8:G13)</f>
        <v>26194253.380000003</v>
      </c>
      <c r="H14" s="11">
        <f t="shared" si="1"/>
        <v>0.8352823293290511</v>
      </c>
      <c r="I14" s="36">
        <f>SUM(I8:I13)</f>
        <v>39015580</v>
      </c>
      <c r="J14" s="36">
        <f>SUM(J8:J13)</f>
        <v>38537592.42</v>
      </c>
      <c r="K14" s="11">
        <f t="shared" si="2"/>
        <v>0.9877488024015022</v>
      </c>
      <c r="L14" s="36">
        <f>SUM(L8:L13)</f>
        <v>27730480</v>
      </c>
      <c r="M14" s="36">
        <f>SUM(M8:M13)</f>
        <v>28710604.21</v>
      </c>
      <c r="N14" s="11">
        <f t="shared" si="3"/>
        <v>1.0353446536085924</v>
      </c>
      <c r="O14" s="36">
        <f>SUM(O8:O13)</f>
        <v>26485080</v>
      </c>
      <c r="P14" s="36">
        <f>SUM(P8:P13)</f>
        <v>24322822.82</v>
      </c>
      <c r="Q14" s="11">
        <f t="shared" si="4"/>
        <v>0.9183594242494265</v>
      </c>
      <c r="R14" s="36">
        <f>SUM(R8:R13)</f>
        <v>31006300</v>
      </c>
      <c r="S14" s="36">
        <f>SUM(S8:S13)</f>
        <v>35566159.69</v>
      </c>
      <c r="T14" s="11">
        <f t="shared" si="5"/>
        <v>1.147062361197563</v>
      </c>
      <c r="U14" s="36">
        <f>SUM(U8:U13)</f>
        <v>31798500</v>
      </c>
      <c r="V14" s="36">
        <f>SUM(V8:V13)</f>
        <v>26869426.2</v>
      </c>
      <c r="W14" s="11">
        <f t="shared" si="6"/>
        <v>0.8449903674701637</v>
      </c>
      <c r="X14" s="36">
        <f>SUM(X8:X13)</f>
        <v>20799500</v>
      </c>
      <c r="Y14" s="36">
        <f>SUM(Y8:Y13)</f>
        <v>21241039.919999998</v>
      </c>
      <c r="Z14" s="11">
        <f t="shared" si="7"/>
        <v>1.021228391067093</v>
      </c>
      <c r="AA14" s="36">
        <f>SUM(AA8:AA13)</f>
        <v>33028500</v>
      </c>
      <c r="AB14" s="36">
        <f>SUM(AB8:AB13)</f>
        <v>30390403.6</v>
      </c>
      <c r="AC14" s="11">
        <f t="shared" si="8"/>
        <v>0.9201266663638978</v>
      </c>
      <c r="AD14" s="36">
        <f>SUM(AD8:AD13)</f>
        <v>28498900</v>
      </c>
      <c r="AE14" s="36">
        <f>SUM(AE8:AE13)</f>
        <v>30859292.88</v>
      </c>
      <c r="AF14" s="11">
        <f t="shared" si="9"/>
        <v>1.0828239995227886</v>
      </c>
      <c r="AG14" s="36">
        <f>SUM(AG8:AG13)</f>
        <v>22848450</v>
      </c>
      <c r="AH14" s="36">
        <f>SUM(AH8:AH13)</f>
        <v>21118844.57</v>
      </c>
      <c r="AI14" s="11">
        <f t="shared" si="10"/>
        <v>0.9243009731513516</v>
      </c>
      <c r="AJ14" s="36">
        <f>SUM(AJ8:AJ13)</f>
        <v>27057450</v>
      </c>
      <c r="AK14" s="36">
        <f>SUM(AK8:AK13)</f>
        <v>38644174.74</v>
      </c>
      <c r="AL14" s="12">
        <f t="shared" si="11"/>
        <v>1.428226781902951</v>
      </c>
    </row>
  </sheetData>
  <sheetProtection/>
  <mergeCells count="15">
    <mergeCell ref="B2:AK2"/>
    <mergeCell ref="B5:B7"/>
    <mergeCell ref="O6:Q6"/>
    <mergeCell ref="U6:W6"/>
    <mergeCell ref="AG6:AI6"/>
    <mergeCell ref="AJ6:AL6"/>
    <mergeCell ref="C5:AK5"/>
    <mergeCell ref="I6:K6"/>
    <mergeCell ref="F6:H6"/>
    <mergeCell ref="C6:E6"/>
    <mergeCell ref="AD6:AF6"/>
    <mergeCell ref="L6:N6"/>
    <mergeCell ref="R6:T6"/>
    <mergeCell ref="X6:Z6"/>
    <mergeCell ref="AA6:AC6"/>
  </mergeCells>
  <printOptions/>
  <pageMargins left="0.29" right="0.39" top="1" bottom="1" header="0.5" footer="0.5"/>
  <pageSetup fitToHeight="1" fitToWidth="1" horizontalDpi="600" verticalDpi="600" orientation="landscape" paperSize="9" scale="2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2:D11"/>
  <sheetViews>
    <sheetView zoomScalePageLayoutView="0" workbookViewId="0" topLeftCell="A1">
      <selection activeCell="C20" sqref="C20"/>
    </sheetView>
  </sheetViews>
  <sheetFormatPr defaultColWidth="9.140625" defaultRowHeight="12.75"/>
  <cols>
    <col min="2" max="2" width="25.57421875" style="0" customWidth="1"/>
    <col min="3" max="3" width="27.8515625" style="0" customWidth="1"/>
    <col min="4" max="4" width="22.57421875" style="0" customWidth="1"/>
  </cols>
  <sheetData>
    <row r="2" spans="2:4" ht="27.75" customHeight="1">
      <c r="B2" s="37" t="s">
        <v>40</v>
      </c>
      <c r="C2" s="38"/>
      <c r="D2" s="38"/>
    </row>
    <row r="5" spans="2:4" ht="113.25" customHeight="1">
      <c r="B5" s="2" t="s">
        <v>4</v>
      </c>
      <c r="C5" s="2" t="s">
        <v>41</v>
      </c>
      <c r="D5" s="2" t="s">
        <v>42</v>
      </c>
    </row>
    <row r="6" spans="2:4" ht="12.75">
      <c r="B6" s="3" t="s">
        <v>5</v>
      </c>
      <c r="C6" s="14">
        <v>19.44</v>
      </c>
      <c r="D6" s="14">
        <v>542589.14</v>
      </c>
    </row>
    <row r="7" spans="2:4" ht="12.75">
      <c r="B7" s="3" t="s">
        <v>6</v>
      </c>
      <c r="C7" s="14">
        <v>44377.88</v>
      </c>
      <c r="D7" s="14">
        <v>223597778.17</v>
      </c>
    </row>
    <row r="8" spans="2:4" ht="12.75">
      <c r="B8" s="3" t="s">
        <v>67</v>
      </c>
      <c r="C8" s="14">
        <v>0</v>
      </c>
      <c r="D8" s="14">
        <v>2656300.65</v>
      </c>
    </row>
    <row r="9" spans="2:4" ht="12.75">
      <c r="B9" s="3" t="s">
        <v>7</v>
      </c>
      <c r="C9" s="14">
        <v>10763.94</v>
      </c>
      <c r="D9" s="14">
        <v>524330716.73</v>
      </c>
    </row>
    <row r="10" spans="2:4" ht="12.75">
      <c r="B10" s="3" t="s">
        <v>8</v>
      </c>
      <c r="C10" s="14">
        <v>14110.78</v>
      </c>
      <c r="D10" s="14">
        <v>56978581.64</v>
      </c>
    </row>
    <row r="11" spans="2:4" ht="12.75">
      <c r="B11" s="3" t="s">
        <v>9</v>
      </c>
      <c r="C11" s="14">
        <v>0</v>
      </c>
      <c r="D11" s="14">
        <v>5755124.62</v>
      </c>
    </row>
  </sheetData>
  <sheetProtection/>
  <mergeCells count="1">
    <mergeCell ref="B2:D2"/>
  </mergeCells>
  <printOptions/>
  <pageMargins left="0.75" right="0.75" top="1" bottom="1" header="0.5" footer="0.5"/>
  <pageSetup fitToHeight="1" fitToWidth="1" horizontalDpi="600" verticalDpi="6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2:D11"/>
  <sheetViews>
    <sheetView zoomScalePageLayoutView="0" workbookViewId="0" topLeftCell="B1">
      <selection activeCell="C15" sqref="C15"/>
    </sheetView>
  </sheetViews>
  <sheetFormatPr defaultColWidth="9.140625" defaultRowHeight="12.75"/>
  <cols>
    <col min="2" max="2" width="25.28125" style="0" customWidth="1"/>
    <col min="3" max="3" width="27.8515625" style="0" customWidth="1"/>
    <col min="4" max="4" width="22.57421875" style="0" customWidth="1"/>
  </cols>
  <sheetData>
    <row r="2" spans="2:4" ht="27.75" customHeight="1">
      <c r="B2" s="37" t="s">
        <v>43</v>
      </c>
      <c r="C2" s="38"/>
      <c r="D2" s="38"/>
    </row>
    <row r="5" spans="2:4" ht="113.25" customHeight="1">
      <c r="B5" s="2" t="s">
        <v>4</v>
      </c>
      <c r="C5" s="2" t="s">
        <v>44</v>
      </c>
      <c r="D5" s="2" t="s">
        <v>77</v>
      </c>
    </row>
    <row r="6" spans="2:4" ht="12.75">
      <c r="B6" s="3" t="s">
        <v>5</v>
      </c>
      <c r="C6" s="1">
        <v>2</v>
      </c>
      <c r="D6" s="1">
        <v>36</v>
      </c>
    </row>
    <row r="7" spans="2:4" ht="12.75">
      <c r="B7" s="3" t="s">
        <v>6</v>
      </c>
      <c r="C7" s="1">
        <v>38</v>
      </c>
      <c r="D7" s="1">
        <v>323</v>
      </c>
    </row>
    <row r="8" spans="2:4" ht="12.75">
      <c r="B8" s="3" t="s">
        <v>67</v>
      </c>
      <c r="C8" s="1">
        <v>2</v>
      </c>
      <c r="D8" s="1">
        <v>58</v>
      </c>
    </row>
    <row r="9" spans="2:4" ht="12.75">
      <c r="B9" s="3" t="s">
        <v>7</v>
      </c>
      <c r="C9" s="1">
        <v>51</v>
      </c>
      <c r="D9" s="1">
        <v>230</v>
      </c>
    </row>
    <row r="10" spans="2:4" ht="12.75">
      <c r="B10" s="3" t="s">
        <v>8</v>
      </c>
      <c r="C10" s="1">
        <v>13</v>
      </c>
      <c r="D10" s="1">
        <v>131</v>
      </c>
    </row>
    <row r="11" spans="2:4" ht="12.75">
      <c r="B11" s="3" t="s">
        <v>9</v>
      </c>
      <c r="C11" s="1">
        <v>3</v>
      </c>
      <c r="D11" s="1">
        <v>79</v>
      </c>
    </row>
  </sheetData>
  <sheetProtection/>
  <mergeCells count="1">
    <mergeCell ref="B2:D2"/>
  </mergeCell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Черкашина</cp:lastModifiedBy>
  <cp:lastPrinted>2017-06-28T13:01:18Z</cp:lastPrinted>
  <dcterms:created xsi:type="dcterms:W3CDTF">1996-10-08T23:32:33Z</dcterms:created>
  <dcterms:modified xsi:type="dcterms:W3CDTF">2018-06-29T07:36:27Z</dcterms:modified>
  <cp:category/>
  <cp:version/>
  <cp:contentType/>
  <cp:contentStatus/>
</cp:coreProperties>
</file>