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15" yWindow="270" windowWidth="14985" windowHeight="7395"/>
  </bookViews>
  <sheets>
    <sheet name="исп бюдж (фин)_1" sheetId="2" r:id="rId1"/>
  </sheets>
  <definedNames>
    <definedName name="_xlnm.Print_Titles" localSheetId="0">'исп бюдж (фин)_1'!$8:$8</definedName>
    <definedName name="_xlnm.Print_Area" localSheetId="0">'исп бюдж (фин)_1'!$A$1:$K$122</definedName>
  </definedNames>
  <calcPr calcId="144525"/>
</workbook>
</file>

<file path=xl/calcChain.xml><?xml version="1.0" encoding="utf-8"?>
<calcChain xmlns="http://schemas.openxmlformats.org/spreadsheetml/2006/main">
  <c r="E60" i="2" l="1"/>
  <c r="J109" i="2"/>
  <c r="D109" i="2"/>
  <c r="D112" i="2"/>
  <c r="D113" i="2"/>
  <c r="E103" i="2"/>
  <c r="K105" i="2"/>
  <c r="J105" i="2"/>
  <c r="I105" i="2"/>
  <c r="H105" i="2"/>
  <c r="G105" i="2"/>
  <c r="F105" i="2"/>
  <c r="K104" i="2"/>
  <c r="J104" i="2"/>
  <c r="I104" i="2"/>
  <c r="H104" i="2"/>
  <c r="G104" i="2"/>
  <c r="F104" i="2"/>
  <c r="E105" i="2"/>
  <c r="E104" i="2"/>
  <c r="D104" i="2"/>
  <c r="D105" i="2"/>
  <c r="C105" i="2"/>
  <c r="C104" i="2"/>
  <c r="H65" i="2"/>
  <c r="I65" i="2"/>
  <c r="J65" i="2"/>
  <c r="K65" i="2"/>
  <c r="G61" i="2"/>
  <c r="F61" i="2"/>
  <c r="D61" i="2"/>
  <c r="C61" i="2"/>
  <c r="E61" i="2"/>
  <c r="D64" i="2"/>
  <c r="K23" i="2"/>
  <c r="K108" i="2"/>
  <c r="K14" i="2"/>
  <c r="J79" i="2"/>
  <c r="J80" i="2"/>
  <c r="I79" i="2"/>
  <c r="I80" i="2"/>
  <c r="K80" i="2"/>
  <c r="K79" i="2"/>
  <c r="K78" i="2"/>
  <c r="K20" i="2"/>
  <c r="K15" i="2"/>
  <c r="E15" i="2"/>
  <c r="E14" i="2"/>
  <c r="K11" i="2"/>
  <c r="E11" i="2"/>
  <c r="J12" i="2"/>
  <c r="J16" i="2"/>
  <c r="J17" i="2"/>
  <c r="J21" i="2"/>
  <c r="J24" i="2"/>
  <c r="J25" i="2"/>
  <c r="J41" i="2"/>
  <c r="J42" i="2"/>
  <c r="J112" i="2"/>
  <c r="J113" i="2"/>
  <c r="J99" i="2"/>
  <c r="J100" i="2"/>
  <c r="J94" i="2"/>
  <c r="J95" i="2"/>
  <c r="J89" i="2"/>
  <c r="J90" i="2"/>
  <c r="J84" i="2"/>
  <c r="J85" i="2"/>
  <c r="J74" i="2"/>
  <c r="J75" i="2"/>
  <c r="J69" i="2"/>
  <c r="J70" i="2"/>
  <c r="J56" i="2"/>
  <c r="J57" i="2"/>
  <c r="J51" i="2"/>
  <c r="J52" i="2"/>
  <c r="J47" i="2"/>
  <c r="J34" i="2"/>
  <c r="J35" i="2"/>
  <c r="J29" i="2"/>
  <c r="J30" i="2"/>
  <c r="I112" i="2"/>
  <c r="I109" i="2"/>
  <c r="I113" i="2"/>
  <c r="I99" i="2"/>
  <c r="I100" i="2"/>
  <c r="I94" i="2"/>
  <c r="I95" i="2"/>
  <c r="I89" i="2"/>
  <c r="I90" i="2"/>
  <c r="I84" i="2"/>
  <c r="I85" i="2"/>
  <c r="I74" i="2"/>
  <c r="I75" i="2"/>
  <c r="I69" i="2"/>
  <c r="I70" i="2"/>
  <c r="I56" i="2"/>
  <c r="I57" i="2"/>
  <c r="I51" i="2"/>
  <c r="I52" i="2"/>
  <c r="I47" i="2"/>
  <c r="I41" i="2"/>
  <c r="I42" i="2"/>
  <c r="I34" i="2"/>
  <c r="I35" i="2"/>
  <c r="I29" i="2"/>
  <c r="I30" i="2"/>
  <c r="I24" i="2"/>
  <c r="I21" i="2"/>
  <c r="I25" i="2"/>
  <c r="I16" i="2"/>
  <c r="I12" i="2"/>
  <c r="I17" i="2"/>
  <c r="G29" i="2"/>
  <c r="G30" i="2"/>
  <c r="G112" i="2"/>
  <c r="G109" i="2"/>
  <c r="G113" i="2"/>
  <c r="G99" i="2"/>
  <c r="G100" i="2"/>
  <c r="G94" i="2"/>
  <c r="G95" i="2"/>
  <c r="G89" i="2"/>
  <c r="G90" i="2"/>
  <c r="G84" i="2"/>
  <c r="G85" i="2"/>
  <c r="G79" i="2"/>
  <c r="G80" i="2"/>
  <c r="G74" i="2"/>
  <c r="G75" i="2"/>
  <c r="G69" i="2"/>
  <c r="G70" i="2"/>
  <c r="G64" i="2"/>
  <c r="G65" i="2"/>
  <c r="G56" i="2"/>
  <c r="G57" i="2"/>
  <c r="G51" i="2"/>
  <c r="G52" i="2"/>
  <c r="G46" i="2"/>
  <c r="G47" i="2"/>
  <c r="G41" i="2"/>
  <c r="G42" i="2"/>
  <c r="G34" i="2"/>
  <c r="G35" i="2"/>
  <c r="G24" i="2"/>
  <c r="G21" i="2"/>
  <c r="G25" i="2"/>
  <c r="G16" i="2"/>
  <c r="G12" i="2"/>
  <c r="G17" i="2"/>
  <c r="F29" i="2"/>
  <c r="F30" i="2"/>
  <c r="F112" i="2"/>
  <c r="F109" i="2"/>
  <c r="F113" i="2"/>
  <c r="F99" i="2"/>
  <c r="F100" i="2"/>
  <c r="F94" i="2"/>
  <c r="F95" i="2"/>
  <c r="F89" i="2"/>
  <c r="F90" i="2"/>
  <c r="F84" i="2"/>
  <c r="F85" i="2"/>
  <c r="F79" i="2"/>
  <c r="F80" i="2"/>
  <c r="F74" i="2"/>
  <c r="F75" i="2"/>
  <c r="F69" i="2"/>
  <c r="F70" i="2"/>
  <c r="F64" i="2"/>
  <c r="F65" i="2"/>
  <c r="F56" i="2"/>
  <c r="F57" i="2"/>
  <c r="F51" i="2"/>
  <c r="F52" i="2"/>
  <c r="F46" i="2"/>
  <c r="F47" i="2"/>
  <c r="F41" i="2"/>
  <c r="F42" i="2"/>
  <c r="F34" i="2"/>
  <c r="F35" i="2"/>
  <c r="F24" i="2"/>
  <c r="F21" i="2"/>
  <c r="F25" i="2"/>
  <c r="F16" i="2"/>
  <c r="F12" i="2"/>
  <c r="F17" i="2"/>
  <c r="D12" i="2"/>
  <c r="D16" i="2"/>
  <c r="D17" i="2"/>
  <c r="D21" i="2"/>
  <c r="D24" i="2"/>
  <c r="D25" i="2"/>
  <c r="D29" i="2"/>
  <c r="D30" i="2"/>
  <c r="D34" i="2"/>
  <c r="D35" i="2"/>
  <c r="D41" i="2"/>
  <c r="D42" i="2"/>
  <c r="D46" i="2"/>
  <c r="D47" i="2"/>
  <c r="D51" i="2"/>
  <c r="D52" i="2"/>
  <c r="D56" i="2"/>
  <c r="D57" i="2"/>
  <c r="D69" i="2"/>
  <c r="D70" i="2"/>
  <c r="D74" i="2"/>
  <c r="D75" i="2"/>
  <c r="D79" i="2"/>
  <c r="D80" i="2"/>
  <c r="D84" i="2"/>
  <c r="D85" i="2"/>
  <c r="D89" i="2"/>
  <c r="D90" i="2"/>
  <c r="D94" i="2"/>
  <c r="D95" i="2"/>
  <c r="D99" i="2"/>
  <c r="D100" i="2"/>
  <c r="D65" i="2"/>
  <c r="D114" i="2"/>
  <c r="C64" i="2"/>
  <c r="E64" i="2"/>
  <c r="E65" i="2"/>
  <c r="C65" i="2"/>
  <c r="C12" i="2"/>
  <c r="C16" i="2"/>
  <c r="C17" i="2"/>
  <c r="C21" i="2"/>
  <c r="C24" i="2"/>
  <c r="C25" i="2"/>
  <c r="C41" i="2"/>
  <c r="C42" i="2"/>
  <c r="C56" i="2"/>
  <c r="C57" i="2"/>
  <c r="C79" i="2"/>
  <c r="C80" i="2"/>
  <c r="C112" i="2"/>
  <c r="C109" i="2"/>
  <c r="C113" i="2"/>
  <c r="C99" i="2"/>
  <c r="C100" i="2"/>
  <c r="C29" i="2"/>
  <c r="C30" i="2"/>
  <c r="C51" i="2"/>
  <c r="C52" i="2"/>
  <c r="C94" i="2"/>
  <c r="C95" i="2"/>
  <c r="C34" i="2"/>
  <c r="C35" i="2"/>
  <c r="C69" i="2"/>
  <c r="C70" i="2"/>
  <c r="C84" i="2"/>
  <c r="C85" i="2"/>
  <c r="C89" i="2"/>
  <c r="C90" i="2"/>
  <c r="C114" i="2" s="1"/>
  <c r="E114" i="2" s="1"/>
  <c r="C74" i="2"/>
  <c r="C75" i="2"/>
  <c r="C46" i="2"/>
  <c r="C47" i="2"/>
  <c r="K47" i="2"/>
  <c r="H47" i="2"/>
  <c r="E46" i="2"/>
  <c r="E47" i="2"/>
  <c r="K39" i="2"/>
  <c r="K42" i="2"/>
  <c r="K41" i="2"/>
  <c r="E35" i="2"/>
  <c r="E23" i="2"/>
  <c r="K25" i="2"/>
  <c r="E25" i="2"/>
  <c r="E24" i="2"/>
  <c r="K21" i="2"/>
  <c r="K17" i="2"/>
  <c r="E17" i="2"/>
  <c r="K16" i="2"/>
  <c r="E16" i="2"/>
  <c r="K12" i="2"/>
  <c r="E90" i="2"/>
  <c r="E111" i="2"/>
  <c r="E108" i="2"/>
  <c r="E98" i="2"/>
  <c r="E93" i="2"/>
  <c r="E88" i="2"/>
  <c r="E112" i="2"/>
  <c r="E94" i="2"/>
  <c r="E100" i="2"/>
  <c r="E109" i="2"/>
  <c r="E99" i="2"/>
  <c r="E95" i="2"/>
  <c r="E89" i="2"/>
  <c r="E83" i="2"/>
  <c r="E78" i="2"/>
  <c r="E73" i="2"/>
  <c r="E68" i="2"/>
  <c r="E63" i="2"/>
  <c r="E55" i="2"/>
  <c r="E50" i="2"/>
  <c r="E45" i="2"/>
  <c r="E40" i="2"/>
  <c r="E39" i="2"/>
  <c r="E38" i="2"/>
  <c r="E33" i="2"/>
  <c r="E28" i="2"/>
  <c r="E20" i="2"/>
  <c r="E113" i="2"/>
  <c r="E84" i="2"/>
  <c r="E41" i="2"/>
  <c r="E52" i="2"/>
  <c r="E79" i="2"/>
  <c r="E74" i="2"/>
  <c r="E75" i="2"/>
  <c r="E56" i="2"/>
  <c r="E69" i="2"/>
  <c r="E42" i="2"/>
  <c r="E21" i="2"/>
  <c r="E12" i="2"/>
  <c r="E51" i="2"/>
  <c r="E34" i="2"/>
  <c r="E29" i="2"/>
  <c r="E80" i="2"/>
  <c r="E70" i="2"/>
  <c r="E85" i="2"/>
  <c r="E57" i="2"/>
  <c r="E30" i="2"/>
  <c r="K24" i="2"/>
  <c r="I114" i="2"/>
  <c r="F114" i="2"/>
  <c r="G114" i="2"/>
  <c r="H114" i="2"/>
  <c r="J114" i="2"/>
  <c r="K114" i="2"/>
  <c r="K113" i="2"/>
</calcChain>
</file>

<file path=xl/sharedStrings.xml><?xml version="1.0" encoding="utf-8"?>
<sst xmlns="http://schemas.openxmlformats.org/spreadsheetml/2006/main" count="142" uniqueCount="65">
  <si>
    <t>Всего по программам</t>
  </si>
  <si>
    <t>Итого по программе</t>
  </si>
  <si>
    <t>Итого по подпрограмме</t>
  </si>
  <si>
    <t>141</t>
  </si>
  <si>
    <t>131</t>
  </si>
  <si>
    <t>121</t>
  </si>
  <si>
    <t>101</t>
  </si>
  <si>
    <t>092</t>
  </si>
  <si>
    <t>081</t>
  </si>
  <si>
    <t>061</t>
  </si>
  <si>
    <t>051</t>
  </si>
  <si>
    <t>041</t>
  </si>
  <si>
    <t>031</t>
  </si>
  <si>
    <t>021</t>
  </si>
  <si>
    <t>012</t>
  </si>
  <si>
    <t>011</t>
  </si>
  <si>
    <t>Уточненная сводная бюджетная роспись</t>
  </si>
  <si>
    <t>Наименование получателя средств (КВСР)</t>
  </si>
  <si>
    <t>(тыс.рублей)</t>
  </si>
  <si>
    <t xml:space="preserve">в том числе </t>
  </si>
  <si>
    <t xml:space="preserve"> средства федерального бюджета</t>
  </si>
  <si>
    <t>средства краевого бюджета</t>
  </si>
  <si>
    <t>Муниципальная программа муниципального образования Приморско-Ахтарский район "Развитие образования"</t>
  </si>
  <si>
    <t>Развитие дошкольного, общего и дополнительного образования детей</t>
  </si>
  <si>
    <t>Управление образования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</si>
  <si>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образования</t>
  </si>
  <si>
    <t>администрация муниципального образования Приморско-Ахтарский район</t>
  </si>
  <si>
    <t>Совершенствование деятельности муниципальных учреждений, подведомственных Отделу культуры администрации муниципального образования Приморско-Ахтарский район, по предоставлению муниципальных услуг</t>
  </si>
  <si>
    <t>Отдел культуры администрации муниципального образования Приморско-Ахтарский район</t>
  </si>
  <si>
    <t>Обеспечение реализации муниципальной программы и прочие мероприятия в области культуры и искусства</t>
  </si>
  <si>
    <t>022</t>
  </si>
  <si>
    <t>Муниципальная программа муниципального образования Приморско-Ахтарский район "Развитие культуры"</t>
  </si>
  <si>
    <t>Муниципальная программа муниципального образования Приморско-Ахтарский район "Развитие физической культуры и спорта"</t>
  </si>
  <si>
    <t>Развитие физической культуры и массового спорта</t>
  </si>
  <si>
    <t>Муниципальная программа муниципального образования Приморско-Ахтарский район "Молодежь Приморско-Ахтарского района"</t>
  </si>
  <si>
    <t>Отдельные мероприятия муниципальной  программы</t>
  </si>
  <si>
    <t>Отдел по делам молодежи администрации муниципального образования Приморско-Ахтарский район</t>
  </si>
  <si>
    <t>Отдельные мероприятия муниципальной программы</t>
  </si>
  <si>
    <t>071</t>
  </si>
  <si>
    <t>Формирование и продвижение экономически и инвестиционно привлекательного образа муниципального образования Приморско-Ахтарский район за его пределами</t>
  </si>
  <si>
    <t>Совершенствование межбюджетных отношений в Приморско-Ахтарском районе</t>
  </si>
  <si>
    <t>Финансовое управление администрации муниципального образования Приморско-Ахтарский район</t>
  </si>
  <si>
    <t>Формирование единой финансово-бюджетной политики и обеспечение сбалансированности бюджета муниципального образования Приморско-Ахтарский район</t>
  </si>
  <si>
    <t>Исполнено, %</t>
  </si>
  <si>
    <t>Муниципальная программа муниципального образования Приморско-Ахтарский район "Организация отдыха детей в каникулярное время в муниципальном образовании Приморско-Ахтарский район"</t>
  </si>
  <si>
    <t>Муниципальная программа муниципального образования Приморско-Ахтарский район "Комплексные меры по противодействию злоупотреблению наркотиками и их незаконному обороту, профилактике правонарушений и обеспечению общественного порядка и безопасности граждан на улицах и других общественных местах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</si>
  <si>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"Информационное общество Приморско-Ахтарского района"</t>
  </si>
  <si>
    <t>Муниципальная программа муниципального образования Приморско-Ахтарский район "Развитие социальной инфраструктуры на территории муниципального образования Приморско-Ахтарский район"</t>
  </si>
  <si>
    <t>Муниципальная программа муниципального образования Приморско-Ахтарский район "Экономическое развитие"</t>
  </si>
  <si>
    <t>Муниципальная программа муниципального образования Приморско-Ахтарский район "Развитие санаторно-курортного и туристского комплекса"</t>
  </si>
  <si>
    <t>Муниципальная программа муниципального образования Приморско-Ахтарский район "Муниципальная поддержка социально ориентированных некоммерческих организаций в Приморско-Ахтарском районе"</t>
  </si>
  <si>
    <t>Муниципальная программа муниципального образования Приморско-Ахтарский район "Развитие сельского хозяйства и регулирование рынков сельскохозяйственной продукции, сырья и продовольствия"</t>
  </si>
  <si>
    <t>Муниципальная программа муниципального образования Приморско-Ахтарский район "Социальная ипотека для работников бюджетной сферы муниципального образования Приморско-Ахтарский район"</t>
  </si>
  <si>
    <t>Муниципальная программа муниципального образования Приморско-Ахтарский район "Поддержка и развитие казачьих обществ в муниципальном образовании Приморско-Ахтарский район"</t>
  </si>
  <si>
    <t>Муниципальная программа муниципального образования Приморско-Ахтарский район  "Управление муниципальным имуществом муниципального образования Приморско-Ахтарский район"</t>
  </si>
  <si>
    <t>Муниципальная программа муниципального образования Приморско-Ахтарский район "Обеспечение безопасности населения муниципального образования Приморско-Ахтарский район"</t>
  </si>
  <si>
    <t>Муниципальная программа муниципального образования Приморско-Ахтарский район "Управление муниципальными финансами муниципального образования Приморско-Ахтарский район"</t>
  </si>
  <si>
    <t>Программа, подпрограмма</t>
  </si>
  <si>
    <t>Поддержка малого и среднего предпринимательства в муниципальном образовании Приморско-Ахтарский район</t>
  </si>
  <si>
    <t>091</t>
  </si>
  <si>
    <t>Начальник финансового управления администрации муниципального образования Приморско-Ахтарский район</t>
  </si>
  <si>
    <t>С.Г.Долинская</t>
  </si>
  <si>
    <t>Муниципальная программа муниципального образования Приморско-Ахтарский район «Развитие топливно-энергетического комплекса муниципального образования Приморско-Ахтарский район»</t>
  </si>
  <si>
    <t xml:space="preserve">Исполнение муниципальных программ муниципального образования Приморско-Ахтарский район  по состоянию на 1 декабря 2017 года                                    </t>
  </si>
  <si>
    <t>Исполнено на 01.12.2017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</si>
</sst>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;[Red]\-#,##0.0;0.0"/>
    <numFmt numFmtId="165" formatCode="0000000000"/>
    <numFmt numFmtId="166" formatCode="000"/>
    <numFmt numFmtId="167" formatCode="00"/>
    <numFmt numFmtId="168" formatCode="0.0"/>
    <numFmt numFmtId="169" formatCode="#,##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3">
    <xf numFmtId="0" fontId="0" fillId="0" borderId="0" xfId="0"/>
    <xf numFmtId="0" fontId="2" fillId="0" borderId="0" xfId="1" applyFont="1" applyProtection="1">
      <protection hidden="1"/>
    </xf>
    <xf numFmtId="0" fontId="2" fillId="0" borderId="0" xfId="1" applyFont="1"/>
    <xf numFmtId="0" fontId="3" fillId="0" borderId="0" xfId="1" applyNumberFormat="1" applyFont="1" applyFill="1" applyAlignment="1" applyProtection="1">
      <alignment horizontal="center" wrapText="1"/>
      <protection hidden="1"/>
    </xf>
    <xf numFmtId="164" fontId="3" fillId="0" borderId="1" xfId="1" applyNumberFormat="1" applyFont="1" applyFill="1" applyBorder="1" applyAlignment="1" applyProtection="1">
      <protection hidden="1"/>
    </xf>
    <xf numFmtId="164" fontId="2" fillId="2" borderId="1" xfId="1" applyNumberFormat="1" applyFont="1" applyFill="1" applyBorder="1" applyAlignment="1" applyProtection="1">
      <protection hidden="1"/>
    </xf>
    <xf numFmtId="164" fontId="2" fillId="0" borderId="1" xfId="1" applyNumberFormat="1" applyFont="1" applyFill="1" applyBorder="1" applyAlignment="1" applyProtection="1">
      <protection hidden="1"/>
    </xf>
    <xf numFmtId="0" fontId="2" fillId="0" borderId="0" xfId="1" applyFont="1" applyBorder="1" applyProtection="1"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/>
      <protection hidden="1"/>
    </xf>
    <xf numFmtId="0" fontId="2" fillId="0" borderId="1" xfId="1" applyNumberFormat="1" applyFont="1" applyFill="1" applyBorder="1" applyAlignment="1" applyProtection="1">
      <alignment horizontal="center" vertical="top" wrapText="1"/>
      <protection hidden="1"/>
    </xf>
    <xf numFmtId="167" fontId="2" fillId="0" borderId="1" xfId="1" applyNumberFormat="1" applyFont="1" applyFill="1" applyBorder="1" applyAlignment="1" applyProtection="1">
      <protection hidden="1"/>
    </xf>
    <xf numFmtId="166" fontId="2" fillId="0" borderId="1" xfId="1" applyNumberFormat="1" applyFont="1" applyFill="1" applyBorder="1" applyAlignment="1" applyProtection="1">
      <alignment wrapText="1"/>
      <protection hidden="1"/>
    </xf>
    <xf numFmtId="164" fontId="3" fillId="2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protection hidden="1"/>
    </xf>
    <xf numFmtId="168" fontId="3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Fill="1" applyBorder="1" applyAlignment="1" applyProtection="1">
      <alignment wrapText="1"/>
      <protection hidden="1"/>
    </xf>
    <xf numFmtId="168" fontId="3" fillId="0" borderId="1" xfId="1" applyNumberFormat="1" applyFont="1" applyFill="1" applyBorder="1" applyAlignment="1" applyProtection="1">
      <alignment wrapText="1"/>
      <protection hidden="1"/>
    </xf>
    <xf numFmtId="0" fontId="5" fillId="0" borderId="0" xfId="2" applyNumberFormat="1" applyFont="1" applyFill="1" applyAlignment="1" applyProtection="1">
      <alignment horizontal="center" wrapText="1"/>
      <protection hidden="1"/>
    </xf>
    <xf numFmtId="165" fontId="2" fillId="0" borderId="1" xfId="1" applyNumberFormat="1" applyFont="1" applyFill="1" applyBorder="1" applyAlignment="1" applyProtection="1">
      <alignment wrapText="1"/>
      <protection hidden="1"/>
    </xf>
    <xf numFmtId="0" fontId="2" fillId="0" borderId="1" xfId="1" applyFont="1" applyBorder="1"/>
    <xf numFmtId="49" fontId="2" fillId="0" borderId="1" xfId="1" applyNumberFormat="1" applyFont="1" applyFill="1" applyBorder="1" applyAlignment="1" applyProtection="1">
      <protection hidden="1"/>
    </xf>
    <xf numFmtId="169" fontId="2" fillId="0" borderId="1" xfId="1" applyNumberFormat="1" applyFont="1" applyBorder="1"/>
    <xf numFmtId="169" fontId="2" fillId="0" borderId="1" xfId="1" applyNumberFormat="1" applyFont="1" applyFill="1" applyBorder="1" applyAlignment="1" applyProtection="1">
      <alignment wrapText="1"/>
      <protection hidden="1"/>
    </xf>
    <xf numFmtId="169" fontId="7" fillId="0" borderId="1" xfId="0" applyNumberFormat="1" applyFont="1" applyBorder="1" applyAlignment="1"/>
    <xf numFmtId="169" fontId="3" fillId="2" borderId="1" xfId="1" applyNumberFormat="1" applyFont="1" applyFill="1" applyBorder="1" applyAlignment="1" applyProtection="1">
      <protection hidden="1"/>
    </xf>
    <xf numFmtId="169" fontId="3" fillId="0" borderId="1" xfId="1" applyNumberFormat="1" applyFont="1" applyFill="1" applyBorder="1" applyAlignment="1" applyProtection="1">
      <protection hidden="1"/>
    </xf>
    <xf numFmtId="169" fontId="2" fillId="2" borderId="1" xfId="1" applyNumberFormat="1" applyFont="1" applyFill="1" applyBorder="1" applyAlignment="1" applyProtection="1">
      <protection hidden="1"/>
    </xf>
    <xf numFmtId="169" fontId="2" fillId="0" borderId="1" xfId="1" applyNumberFormat="1" applyFont="1" applyFill="1" applyBorder="1" applyAlignment="1" applyProtection="1">
      <protection hidden="1"/>
    </xf>
    <xf numFmtId="168" fontId="2" fillId="0" borderId="1" xfId="1" applyNumberFormat="1" applyFont="1" applyBorder="1"/>
    <xf numFmtId="168" fontId="3" fillId="0" borderId="1" xfId="1" applyNumberFormat="1" applyFont="1" applyBorder="1"/>
    <xf numFmtId="0" fontId="9" fillId="0" borderId="0" xfId="1" applyFont="1"/>
    <xf numFmtId="49" fontId="2" fillId="0" borderId="1" xfId="1" applyNumberFormat="1" applyFont="1" applyFill="1" applyBorder="1" applyAlignment="1" applyProtection="1">
      <alignment wrapText="1"/>
      <protection hidden="1"/>
    </xf>
    <xf numFmtId="0" fontId="10" fillId="0" borderId="0" xfId="1" applyFont="1" applyProtection="1">
      <protection hidden="1"/>
    </xf>
    <xf numFmtId="167" fontId="2" fillId="0" borderId="1" xfId="1" applyNumberFormat="1" applyFont="1" applyFill="1" applyBorder="1" applyAlignment="1" applyProtection="1">
      <alignment horizontal="left"/>
      <protection hidden="1"/>
    </xf>
    <xf numFmtId="164" fontId="5" fillId="4" borderId="1" xfId="1" applyNumberFormat="1" applyFont="1" applyFill="1" applyBorder="1" applyAlignment="1" applyProtection="1">
      <protection hidden="1"/>
    </xf>
    <xf numFmtId="168" fontId="5" fillId="4" borderId="1" xfId="1" applyNumberFormat="1" applyFont="1" applyFill="1" applyBorder="1" applyAlignment="1" applyProtection="1">
      <protection hidden="1"/>
    </xf>
    <xf numFmtId="0" fontId="2" fillId="0" borderId="7" xfId="1" applyFont="1" applyBorder="1" applyAlignment="1" applyProtection="1">
      <alignment horizontal="right"/>
      <protection hidden="1"/>
    </xf>
    <xf numFmtId="0" fontId="0" fillId="0" borderId="7" xfId="0" applyBorder="1" applyAlignment="1"/>
    <xf numFmtId="165" fontId="3" fillId="3" borderId="2" xfId="1" applyNumberFormat="1" applyFont="1" applyFill="1" applyBorder="1" applyAlignment="1" applyProtection="1">
      <alignment wrapText="1"/>
      <protection hidden="1"/>
    </xf>
    <xf numFmtId="165" fontId="3" fillId="3" borderId="3" xfId="1" applyNumberFormat="1" applyFont="1" applyFill="1" applyBorder="1" applyAlignment="1" applyProtection="1">
      <alignment wrapText="1"/>
      <protection hidden="1"/>
    </xf>
    <xf numFmtId="0" fontId="8" fillId="3" borderId="3" xfId="0" applyFont="1" applyFill="1" applyBorder="1" applyAlignment="1"/>
    <xf numFmtId="0" fontId="8" fillId="3" borderId="4" xfId="0" applyFont="1" applyFill="1" applyBorder="1" applyAlignment="1"/>
    <xf numFmtId="0" fontId="5" fillId="0" borderId="0" xfId="1" applyFont="1" applyAlignment="1">
      <alignment horizontal="center" wrapText="1"/>
    </xf>
    <xf numFmtId="0" fontId="0" fillId="0" borderId="0" xfId="0" applyAlignment="1"/>
    <xf numFmtId="167" fontId="9" fillId="0" borderId="5" xfId="1" applyNumberFormat="1" applyFont="1" applyFill="1" applyBorder="1" applyAlignment="1" applyProtection="1">
      <protection hidden="1"/>
    </xf>
    <xf numFmtId="0" fontId="11" fillId="0" borderId="6" xfId="0" applyFont="1" applyBorder="1" applyAlignment="1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/>
    <xf numFmtId="165" fontId="3" fillId="0" borderId="1" xfId="1" applyNumberFormat="1" applyFont="1" applyFill="1" applyBorder="1" applyAlignment="1" applyProtection="1">
      <alignment wrapText="1"/>
      <protection hidden="1"/>
    </xf>
    <xf numFmtId="165" fontId="3" fillId="0" borderId="2" xfId="1" applyNumberFormat="1" applyFont="1" applyFill="1" applyBorder="1" applyAlignment="1" applyProtection="1">
      <alignment wrapText="1"/>
      <protection hidden="1"/>
    </xf>
    <xf numFmtId="165" fontId="3" fillId="0" borderId="3" xfId="1" applyNumberFormat="1" applyFont="1" applyFill="1" applyBorder="1" applyAlignment="1" applyProtection="1">
      <alignment wrapText="1"/>
      <protection hidden="1"/>
    </xf>
    <xf numFmtId="0" fontId="8" fillId="0" borderId="3" xfId="0" applyFont="1" applyBorder="1" applyAlignment="1"/>
    <xf numFmtId="0" fontId="8" fillId="0" borderId="4" xfId="0" applyFont="1" applyBorder="1" applyAlignment="1"/>
    <xf numFmtId="0" fontId="2" fillId="0" borderId="2" xfId="1" applyFont="1" applyBorder="1" applyAlignment="1" applyProtection="1">
      <alignment horizontal="center"/>
      <protection hidden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5" fontId="3" fillId="0" borderId="2" xfId="1" applyNumberFormat="1" applyFont="1" applyFill="1" applyBorder="1" applyAlignment="1" applyProtection="1">
      <alignment horizontal="left" wrapText="1"/>
      <protection hidden="1"/>
    </xf>
    <xf numFmtId="165" fontId="3" fillId="0" borderId="3" xfId="1" applyNumberFormat="1" applyFont="1" applyFill="1" applyBorder="1" applyAlignment="1" applyProtection="1">
      <alignment horizontal="left" wrapText="1"/>
      <protection hidden="1"/>
    </xf>
    <xf numFmtId="165" fontId="3" fillId="0" borderId="4" xfId="1" applyNumberFormat="1" applyFont="1" applyFill="1" applyBorder="1" applyAlignment="1" applyProtection="1">
      <alignment horizontal="left" wrapText="1"/>
      <protection hidden="1"/>
    </xf>
    <xf numFmtId="0" fontId="10" fillId="0" borderId="0" xfId="1" applyFont="1" applyAlignment="1" applyProtection="1">
      <alignment wrapText="1"/>
      <protection hidden="1"/>
    </xf>
    <xf numFmtId="0" fontId="5" fillId="4" borderId="1" xfId="1" applyNumberFormat="1" applyFont="1" applyFill="1" applyBorder="1" applyAlignment="1" applyProtection="1"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19"/>
  <sheetViews>
    <sheetView showGridLines="0" tabSelected="1" view="pageBreakPreview" zoomScale="75" zoomScaleNormal="90" zoomScaleSheetLayoutView="75" workbookViewId="0">
      <selection activeCell="I119" sqref="I119"/>
    </sheetView>
  </sheetViews>
  <sheetFormatPr defaultColWidth="8.7109375" defaultRowHeight="15.75" x14ac:dyDescent="0.25"/>
  <cols>
    <col min="1" max="1" width="12.28515625" style="2" customWidth="1"/>
    <col min="2" max="2" width="56.28515625" style="2" customWidth="1"/>
    <col min="3" max="4" width="16.140625" style="2" bestFit="1" customWidth="1"/>
    <col min="5" max="5" width="12.28515625" style="2" customWidth="1"/>
    <col min="6" max="6" width="20.42578125" style="2" bestFit="1" customWidth="1"/>
    <col min="7" max="7" width="16.140625" style="2" bestFit="1" customWidth="1"/>
    <col min="8" max="8" width="12.7109375" style="2" customWidth="1"/>
    <col min="9" max="9" width="20.42578125" style="2" bestFit="1" customWidth="1"/>
    <col min="10" max="10" width="15.140625" style="2" bestFit="1" customWidth="1"/>
    <col min="11" max="11" width="12.28515625" style="2" customWidth="1"/>
    <col min="12" max="16" width="9.140625" style="2" customWidth="1"/>
    <col min="17" max="16384" width="8.7109375" style="2"/>
  </cols>
  <sheetData>
    <row r="1" spans="1:11" ht="31.5" customHeight="1" x14ac:dyDescent="0.3">
      <c r="A1" s="44" t="s">
        <v>63</v>
      </c>
      <c r="B1" s="44"/>
      <c r="C1" s="44"/>
      <c r="D1" s="44"/>
      <c r="E1" s="44"/>
      <c r="F1" s="44"/>
      <c r="G1" s="44"/>
      <c r="H1" s="44"/>
      <c r="I1" s="45"/>
      <c r="J1" s="45"/>
      <c r="K1" s="45"/>
    </row>
    <row r="2" spans="1:11" ht="409.6" hidden="1" customHeight="1" x14ac:dyDescent="0.3">
      <c r="A2" s="19"/>
      <c r="B2" s="19"/>
      <c r="C2" s="19"/>
      <c r="D2" s="19"/>
      <c r="E2" s="19"/>
      <c r="F2" s="19"/>
      <c r="G2" s="19"/>
      <c r="H2" s="19"/>
    </row>
    <row r="3" spans="1:11" ht="8.1" customHeight="1" x14ac:dyDescent="0.25">
      <c r="A3" s="1"/>
      <c r="B3" s="1"/>
      <c r="C3" s="1"/>
      <c r="D3" s="1"/>
      <c r="E3" s="3"/>
      <c r="F3" s="3"/>
      <c r="G3" s="1"/>
      <c r="H3" s="1"/>
    </row>
    <row r="4" spans="1:11" ht="12.75" customHeight="1" x14ac:dyDescent="0.25">
      <c r="A4" s="7"/>
      <c r="B4" s="7"/>
      <c r="C4" s="7"/>
      <c r="D4" s="7"/>
      <c r="E4" s="1"/>
      <c r="F4" s="1"/>
      <c r="G4" s="38" t="s">
        <v>18</v>
      </c>
      <c r="H4" s="39"/>
      <c r="I4" s="39"/>
      <c r="J4" s="39"/>
      <c r="K4" s="39"/>
    </row>
    <row r="5" spans="1:11" ht="12.75" customHeight="1" x14ac:dyDescent="0.25">
      <c r="A5" s="48" t="s">
        <v>57</v>
      </c>
      <c r="B5" s="48" t="s">
        <v>17</v>
      </c>
      <c r="C5" s="48" t="s">
        <v>16</v>
      </c>
      <c r="D5" s="48" t="s">
        <v>64</v>
      </c>
      <c r="E5" s="48" t="s">
        <v>43</v>
      </c>
      <c r="F5" s="55" t="s">
        <v>19</v>
      </c>
      <c r="G5" s="56"/>
      <c r="H5" s="56"/>
      <c r="I5" s="56"/>
      <c r="J5" s="56"/>
      <c r="K5" s="57"/>
    </row>
    <row r="6" spans="1:11" ht="34.5" customHeight="1" x14ac:dyDescent="0.25">
      <c r="A6" s="49"/>
      <c r="B6" s="49"/>
      <c r="C6" s="49"/>
      <c r="D6" s="49"/>
      <c r="E6" s="49"/>
      <c r="F6" s="48" t="s">
        <v>20</v>
      </c>
      <c r="G6" s="48"/>
      <c r="H6" s="48"/>
      <c r="I6" s="48" t="s">
        <v>21</v>
      </c>
      <c r="J6" s="48"/>
      <c r="K6" s="48"/>
    </row>
    <row r="7" spans="1:11" ht="62.45" customHeight="1" x14ac:dyDescent="0.25">
      <c r="A7" s="49"/>
      <c r="B7" s="49"/>
      <c r="C7" s="49"/>
      <c r="D7" s="49"/>
      <c r="E7" s="49"/>
      <c r="F7" s="9" t="s">
        <v>16</v>
      </c>
      <c r="G7" s="11" t="s">
        <v>64</v>
      </c>
      <c r="H7" s="11" t="s">
        <v>43</v>
      </c>
      <c r="I7" s="9" t="s">
        <v>16</v>
      </c>
      <c r="J7" s="11" t="s">
        <v>64</v>
      </c>
      <c r="K7" s="11" t="s">
        <v>43</v>
      </c>
    </row>
    <row r="8" spans="1:11" ht="15.95" customHeight="1" x14ac:dyDescent="0.25">
      <c r="A8" s="8">
        <v>1</v>
      </c>
      <c r="B8" s="8">
        <v>2</v>
      </c>
      <c r="C8" s="9">
        <v>3</v>
      </c>
      <c r="D8" s="8">
        <v>4</v>
      </c>
      <c r="E8" s="8">
        <v>5</v>
      </c>
      <c r="F8" s="9">
        <v>6</v>
      </c>
      <c r="G8" s="10">
        <v>7</v>
      </c>
      <c r="H8" s="10">
        <v>8</v>
      </c>
      <c r="I8" s="9">
        <v>9</v>
      </c>
      <c r="J8" s="10">
        <v>10</v>
      </c>
      <c r="K8" s="10">
        <v>11</v>
      </c>
    </row>
    <row r="9" spans="1:11" ht="18.95" customHeight="1" x14ac:dyDescent="0.25">
      <c r="A9" s="40" t="s">
        <v>22</v>
      </c>
      <c r="B9" s="41"/>
      <c r="C9" s="41"/>
      <c r="D9" s="41"/>
      <c r="E9" s="41"/>
      <c r="F9" s="41"/>
      <c r="G9" s="41"/>
      <c r="H9" s="41"/>
      <c r="I9" s="42"/>
      <c r="J9" s="42"/>
      <c r="K9" s="43"/>
    </row>
    <row r="10" spans="1:11" ht="17.100000000000001" customHeight="1" x14ac:dyDescent="0.25">
      <c r="A10" s="51" t="s">
        <v>23</v>
      </c>
      <c r="B10" s="52"/>
      <c r="C10" s="52"/>
      <c r="D10" s="52"/>
      <c r="E10" s="52"/>
      <c r="F10" s="52"/>
      <c r="G10" s="52"/>
      <c r="H10" s="52"/>
      <c r="I10" s="53"/>
      <c r="J10" s="53"/>
      <c r="K10" s="54"/>
    </row>
    <row r="11" spans="1:11" ht="30.75" customHeight="1" x14ac:dyDescent="0.25">
      <c r="A11" s="22" t="s">
        <v>15</v>
      </c>
      <c r="B11" s="13" t="s">
        <v>24</v>
      </c>
      <c r="C11" s="5">
        <v>468160.6</v>
      </c>
      <c r="D11" s="6">
        <v>427890.7</v>
      </c>
      <c r="E11" s="15">
        <f>D11/C11*100</f>
        <v>91.398272302282606</v>
      </c>
      <c r="F11" s="5">
        <v>0</v>
      </c>
      <c r="G11" s="6">
        <v>0</v>
      </c>
      <c r="H11" s="17">
        <v>0</v>
      </c>
      <c r="I11" s="23">
        <v>354023.4</v>
      </c>
      <c r="J11" s="23">
        <v>326554.8</v>
      </c>
      <c r="K11" s="23">
        <f>J11/I11*100</f>
        <v>92.241021356215427</v>
      </c>
    </row>
    <row r="12" spans="1:11" ht="15.6" customHeight="1" x14ac:dyDescent="0.25">
      <c r="A12" s="50" t="s">
        <v>2</v>
      </c>
      <c r="B12" s="50"/>
      <c r="C12" s="14">
        <f>SUM(C11:C11)</f>
        <v>468160.6</v>
      </c>
      <c r="D12" s="14">
        <f>SUM(D11:D11)</f>
        <v>427890.7</v>
      </c>
      <c r="E12" s="16">
        <f>+D12/C12*100</f>
        <v>91.398272302282606</v>
      </c>
      <c r="F12" s="14">
        <f>SUM(F11:F11)</f>
        <v>0</v>
      </c>
      <c r="G12" s="14">
        <f>SUM(G11:G11)</f>
        <v>0</v>
      </c>
      <c r="H12" s="16">
        <v>0</v>
      </c>
      <c r="I12" s="14">
        <f>SUM(I11:I11)</f>
        <v>354023.4</v>
      </c>
      <c r="J12" s="14">
        <f>SUM(J11:J11)</f>
        <v>326554.8</v>
      </c>
      <c r="K12" s="16">
        <f>+J12/I12*100</f>
        <v>92.241021356215427</v>
      </c>
    </row>
    <row r="13" spans="1:11" x14ac:dyDescent="0.25">
      <c r="A13" s="51" t="s">
        <v>25</v>
      </c>
      <c r="B13" s="52"/>
      <c r="C13" s="52"/>
      <c r="D13" s="52"/>
      <c r="E13" s="52"/>
      <c r="F13" s="52"/>
      <c r="G13" s="52"/>
      <c r="H13" s="52"/>
      <c r="I13" s="53"/>
      <c r="J13" s="53"/>
      <c r="K13" s="54"/>
    </row>
    <row r="14" spans="1:11" ht="31.5" x14ac:dyDescent="0.25">
      <c r="A14" s="46" t="s">
        <v>14</v>
      </c>
      <c r="B14" s="20" t="s">
        <v>26</v>
      </c>
      <c r="C14" s="24">
        <v>17147.8</v>
      </c>
      <c r="D14" s="24">
        <v>15649.7</v>
      </c>
      <c r="E14" s="24">
        <f>D14/C14*100</f>
        <v>91.263602327995443</v>
      </c>
      <c r="F14" s="24">
        <v>0</v>
      </c>
      <c r="G14" s="24">
        <v>0</v>
      </c>
      <c r="H14" s="24">
        <v>0</v>
      </c>
      <c r="I14" s="25">
        <v>2975.1</v>
      </c>
      <c r="J14" s="25">
        <v>2975.1</v>
      </c>
      <c r="K14" s="23">
        <f>J14/I14*100</f>
        <v>100</v>
      </c>
    </row>
    <row r="15" spans="1:11" ht="28.5" customHeight="1" x14ac:dyDescent="0.25">
      <c r="A15" s="47"/>
      <c r="B15" s="13" t="s">
        <v>24</v>
      </c>
      <c r="C15" s="5">
        <v>52684.9</v>
      </c>
      <c r="D15" s="6">
        <v>46585.2</v>
      </c>
      <c r="E15" s="15">
        <f>D15/C15*100</f>
        <v>88.422299368509755</v>
      </c>
      <c r="F15" s="5">
        <v>831.04</v>
      </c>
      <c r="G15" s="6">
        <v>831.04</v>
      </c>
      <c r="H15" s="17">
        <v>0</v>
      </c>
      <c r="I15" s="23">
        <v>14133.46</v>
      </c>
      <c r="J15" s="23">
        <v>12462.56</v>
      </c>
      <c r="K15" s="23">
        <f>J15/I15*100</f>
        <v>88.177700294195489</v>
      </c>
    </row>
    <row r="16" spans="1:11" ht="21" customHeight="1" x14ac:dyDescent="0.25">
      <c r="A16" s="50" t="s">
        <v>2</v>
      </c>
      <c r="B16" s="50"/>
      <c r="C16" s="14">
        <f>+C15+C14</f>
        <v>69832.7</v>
      </c>
      <c r="D16" s="14">
        <f>+D15+D14</f>
        <v>62234.899999999994</v>
      </c>
      <c r="E16" s="16">
        <f>+D16/C16*100</f>
        <v>89.11999679233368</v>
      </c>
      <c r="F16" s="14">
        <f>+F15+F14</f>
        <v>831.04</v>
      </c>
      <c r="G16" s="14">
        <f>+G15+G14</f>
        <v>831.04</v>
      </c>
      <c r="H16" s="16">
        <v>0</v>
      </c>
      <c r="I16" s="14">
        <f>+I15+I14</f>
        <v>17108.559999999998</v>
      </c>
      <c r="J16" s="14">
        <f>+J15+J14</f>
        <v>15437.66</v>
      </c>
      <c r="K16" s="16">
        <f>+J16/I16*100</f>
        <v>90.233543910182988</v>
      </c>
    </row>
    <row r="17" spans="1:11" x14ac:dyDescent="0.25">
      <c r="A17" s="50" t="s">
        <v>1</v>
      </c>
      <c r="B17" s="50"/>
      <c r="C17" s="14">
        <f>C16+C12</f>
        <v>537993.29999999993</v>
      </c>
      <c r="D17" s="14">
        <f>D16+D12</f>
        <v>490125.6</v>
      </c>
      <c r="E17" s="16">
        <f>+D17/C17*100</f>
        <v>91.102547187855322</v>
      </c>
      <c r="F17" s="14">
        <f>F16+F12</f>
        <v>831.04</v>
      </c>
      <c r="G17" s="14">
        <f>G16+G12</f>
        <v>831.04</v>
      </c>
      <c r="H17" s="16">
        <v>0</v>
      </c>
      <c r="I17" s="14">
        <f>I16+I12</f>
        <v>371131.96</v>
      </c>
      <c r="J17" s="14">
        <f>J16+J12</f>
        <v>341992.45999999996</v>
      </c>
      <c r="K17" s="16">
        <f>+J17/I17*100</f>
        <v>92.14848001772738</v>
      </c>
    </row>
    <row r="18" spans="1:11" ht="14.45" customHeight="1" x14ac:dyDescent="0.25">
      <c r="A18" s="40" t="s">
        <v>31</v>
      </c>
      <c r="B18" s="41"/>
      <c r="C18" s="41"/>
      <c r="D18" s="41"/>
      <c r="E18" s="41"/>
      <c r="F18" s="41"/>
      <c r="G18" s="41"/>
      <c r="H18" s="41"/>
      <c r="I18" s="42"/>
      <c r="J18" s="42"/>
      <c r="K18" s="43"/>
    </row>
    <row r="19" spans="1:11" ht="31.5" customHeight="1" x14ac:dyDescent="0.25">
      <c r="A19" s="51" t="s">
        <v>27</v>
      </c>
      <c r="B19" s="52"/>
      <c r="C19" s="52"/>
      <c r="D19" s="52"/>
      <c r="E19" s="52"/>
      <c r="F19" s="52"/>
      <c r="G19" s="52"/>
      <c r="H19" s="52"/>
      <c r="I19" s="53"/>
      <c r="J19" s="53"/>
      <c r="K19" s="54"/>
    </row>
    <row r="20" spans="1:11" ht="30.75" customHeight="1" x14ac:dyDescent="0.25">
      <c r="A20" s="22" t="s">
        <v>13</v>
      </c>
      <c r="B20" s="13" t="s">
        <v>28</v>
      </c>
      <c r="C20" s="5">
        <v>50040.2</v>
      </c>
      <c r="D20" s="6">
        <v>43755</v>
      </c>
      <c r="E20" s="15">
        <f>+D20/C20*100</f>
        <v>87.439698482420141</v>
      </c>
      <c r="F20" s="5">
        <v>0</v>
      </c>
      <c r="G20" s="6">
        <v>0</v>
      </c>
      <c r="H20" s="17">
        <v>0</v>
      </c>
      <c r="I20" s="23">
        <v>5095.3</v>
      </c>
      <c r="J20" s="23">
        <v>4932</v>
      </c>
      <c r="K20" s="23">
        <f>J20/I20*100</f>
        <v>96.795085667183471</v>
      </c>
    </row>
    <row r="21" spans="1:11" x14ac:dyDescent="0.25">
      <c r="A21" s="50" t="s">
        <v>2</v>
      </c>
      <c r="B21" s="50"/>
      <c r="C21" s="14">
        <f>+C20</f>
        <v>50040.2</v>
      </c>
      <c r="D21" s="14">
        <f>+D20</f>
        <v>43755</v>
      </c>
      <c r="E21" s="16">
        <f>+D21/C21*100</f>
        <v>87.439698482420141</v>
      </c>
      <c r="F21" s="14">
        <f>+F20</f>
        <v>0</v>
      </c>
      <c r="G21" s="14">
        <f>+G20</f>
        <v>0</v>
      </c>
      <c r="H21" s="16">
        <v>0</v>
      </c>
      <c r="I21" s="26">
        <f>+I20</f>
        <v>5095.3</v>
      </c>
      <c r="J21" s="26">
        <f>+J20</f>
        <v>4932</v>
      </c>
      <c r="K21" s="27">
        <f>+J21/I21*100</f>
        <v>96.795085667183471</v>
      </c>
    </row>
    <row r="22" spans="1:11" x14ac:dyDescent="0.25">
      <c r="A22" s="51" t="s">
        <v>29</v>
      </c>
      <c r="B22" s="53"/>
      <c r="C22" s="53"/>
      <c r="D22" s="53"/>
      <c r="E22" s="53"/>
      <c r="F22" s="53"/>
      <c r="G22" s="53"/>
      <c r="H22" s="53"/>
      <c r="I22" s="53"/>
      <c r="J22" s="53"/>
      <c r="K22" s="54"/>
    </row>
    <row r="23" spans="1:11" ht="18" customHeight="1" x14ac:dyDescent="0.25">
      <c r="A23" s="22" t="s">
        <v>30</v>
      </c>
      <c r="B23" s="13" t="s">
        <v>28</v>
      </c>
      <c r="C23" s="5">
        <v>6656.3</v>
      </c>
      <c r="D23" s="5">
        <v>6317</v>
      </c>
      <c r="E23" s="15">
        <f>D23/C23*100</f>
        <v>94.902573501795288</v>
      </c>
      <c r="F23" s="5">
        <v>969.4</v>
      </c>
      <c r="G23" s="5">
        <v>945</v>
      </c>
      <c r="H23" s="15">
        <v>0</v>
      </c>
      <c r="I23" s="28">
        <v>183.8</v>
      </c>
      <c r="J23" s="28">
        <v>168.2</v>
      </c>
      <c r="K23" s="29">
        <f>J23/I23*100</f>
        <v>91.512513601741006</v>
      </c>
    </row>
    <row r="24" spans="1:11" ht="18" customHeight="1" x14ac:dyDescent="0.25">
      <c r="A24" s="50" t="s">
        <v>2</v>
      </c>
      <c r="B24" s="50"/>
      <c r="C24" s="14">
        <f>+C23</f>
        <v>6656.3</v>
      </c>
      <c r="D24" s="14">
        <f>+D23</f>
        <v>6317</v>
      </c>
      <c r="E24" s="16">
        <f>+D24/C24*100</f>
        <v>94.902573501795288</v>
      </c>
      <c r="F24" s="14">
        <f>+F23</f>
        <v>969.4</v>
      </c>
      <c r="G24" s="14">
        <f>+G23</f>
        <v>945</v>
      </c>
      <c r="H24" s="16">
        <v>0</v>
      </c>
      <c r="I24" s="26">
        <f>+I23</f>
        <v>183.8</v>
      </c>
      <c r="J24" s="26">
        <f>+J23</f>
        <v>168.2</v>
      </c>
      <c r="K24" s="27">
        <f>J24/I24*100</f>
        <v>91.512513601741006</v>
      </c>
    </row>
    <row r="25" spans="1:11" ht="18" customHeight="1" x14ac:dyDescent="0.25">
      <c r="A25" s="50" t="s">
        <v>1</v>
      </c>
      <c r="B25" s="50"/>
      <c r="C25" s="14">
        <f>C24+C21</f>
        <v>56696.5</v>
      </c>
      <c r="D25" s="14">
        <f>D24+D21</f>
        <v>50072</v>
      </c>
      <c r="E25" s="16">
        <f>+D25/C25*100</f>
        <v>88.315857239864897</v>
      </c>
      <c r="F25" s="14">
        <f>F24+F21</f>
        <v>969.4</v>
      </c>
      <c r="G25" s="14">
        <f>G24+G21</f>
        <v>945</v>
      </c>
      <c r="H25" s="16">
        <v>0</v>
      </c>
      <c r="I25" s="14">
        <f>I24+I21</f>
        <v>5279.1</v>
      </c>
      <c r="J25" s="14">
        <f>J24+J21</f>
        <v>5100.2</v>
      </c>
      <c r="K25" s="16">
        <f>+J25/I25*100</f>
        <v>96.611164781875686</v>
      </c>
    </row>
    <row r="26" spans="1:11" ht="14.45" customHeight="1" x14ac:dyDescent="0.25">
      <c r="A26" s="40" t="s">
        <v>32</v>
      </c>
      <c r="B26" s="41"/>
      <c r="C26" s="41"/>
      <c r="D26" s="41"/>
      <c r="E26" s="41"/>
      <c r="F26" s="41"/>
      <c r="G26" s="41"/>
      <c r="H26" s="41"/>
      <c r="I26" s="42"/>
      <c r="J26" s="42"/>
      <c r="K26" s="43"/>
    </row>
    <row r="27" spans="1:11" ht="13.5" customHeight="1" x14ac:dyDescent="0.25">
      <c r="A27" s="51" t="s">
        <v>33</v>
      </c>
      <c r="B27" s="52"/>
      <c r="C27" s="52"/>
      <c r="D27" s="52"/>
      <c r="E27" s="52"/>
      <c r="F27" s="52"/>
      <c r="G27" s="52"/>
      <c r="H27" s="52"/>
      <c r="I27" s="53"/>
      <c r="J27" s="53"/>
      <c r="K27" s="54"/>
    </row>
    <row r="28" spans="1:11" ht="32.1" customHeight="1" x14ac:dyDescent="0.25">
      <c r="A28" s="12" t="s">
        <v>12</v>
      </c>
      <c r="B28" s="20" t="s">
        <v>26</v>
      </c>
      <c r="C28" s="5">
        <v>13637.7</v>
      </c>
      <c r="D28" s="6">
        <v>12451.9</v>
      </c>
      <c r="E28" s="15">
        <f>+D28/C28*100</f>
        <v>91.304985444759737</v>
      </c>
      <c r="F28" s="29">
        <v>0</v>
      </c>
      <c r="G28" s="29">
        <v>0</v>
      </c>
      <c r="H28" s="24">
        <v>0</v>
      </c>
      <c r="I28" s="23">
        <v>1624.7</v>
      </c>
      <c r="J28" s="23">
        <v>1413.4</v>
      </c>
      <c r="K28" s="23">
        <v>0</v>
      </c>
    </row>
    <row r="29" spans="1:11" ht="17.45" customHeight="1" x14ac:dyDescent="0.25">
      <c r="A29" s="50" t="s">
        <v>2</v>
      </c>
      <c r="B29" s="50"/>
      <c r="C29" s="14">
        <f>+C28</f>
        <v>13637.7</v>
      </c>
      <c r="D29" s="14">
        <f>+D28</f>
        <v>12451.9</v>
      </c>
      <c r="E29" s="16">
        <f>+D29/C29*100</f>
        <v>91.304985444759737</v>
      </c>
      <c r="F29" s="14">
        <f>+F28</f>
        <v>0</v>
      </c>
      <c r="G29" s="14">
        <f>+G28</f>
        <v>0</v>
      </c>
      <c r="H29" s="18">
        <v>0</v>
      </c>
      <c r="I29" s="14">
        <f>+I28</f>
        <v>1624.7</v>
      </c>
      <c r="J29" s="14">
        <f>+J28</f>
        <v>1413.4</v>
      </c>
      <c r="K29" s="16">
        <v>0</v>
      </c>
    </row>
    <row r="30" spans="1:11" ht="17.100000000000001" customHeight="1" x14ac:dyDescent="0.25">
      <c r="A30" s="50" t="s">
        <v>1</v>
      </c>
      <c r="B30" s="50"/>
      <c r="C30" s="14">
        <f>C29</f>
        <v>13637.7</v>
      </c>
      <c r="D30" s="14">
        <f>D29</f>
        <v>12451.9</v>
      </c>
      <c r="E30" s="16">
        <f>+D30/C30*100</f>
        <v>91.304985444759737</v>
      </c>
      <c r="F30" s="14">
        <f>F29</f>
        <v>0</v>
      </c>
      <c r="G30" s="14">
        <f>G29</f>
        <v>0</v>
      </c>
      <c r="H30" s="16">
        <v>0</v>
      </c>
      <c r="I30" s="14">
        <f>I29</f>
        <v>1624.7</v>
      </c>
      <c r="J30" s="14">
        <f>J29</f>
        <v>1413.4</v>
      </c>
      <c r="K30" s="16">
        <v>0</v>
      </c>
    </row>
    <row r="31" spans="1:11" ht="18.600000000000001" customHeight="1" x14ac:dyDescent="0.25">
      <c r="A31" s="40" t="s">
        <v>34</v>
      </c>
      <c r="B31" s="41"/>
      <c r="C31" s="41"/>
      <c r="D31" s="41"/>
      <c r="E31" s="41"/>
      <c r="F31" s="41"/>
      <c r="G31" s="41"/>
      <c r="H31" s="41"/>
      <c r="I31" s="42"/>
      <c r="J31" s="42"/>
      <c r="K31" s="43"/>
    </row>
    <row r="32" spans="1:11" x14ac:dyDescent="0.25">
      <c r="A32" s="51" t="s">
        <v>35</v>
      </c>
      <c r="B32" s="52"/>
      <c r="C32" s="52"/>
      <c r="D32" s="52"/>
      <c r="E32" s="52"/>
      <c r="F32" s="52"/>
      <c r="G32" s="52"/>
      <c r="H32" s="52"/>
      <c r="I32" s="53"/>
      <c r="J32" s="53"/>
      <c r="K32" s="54"/>
    </row>
    <row r="33" spans="1:11" ht="30.6" customHeight="1" x14ac:dyDescent="0.25">
      <c r="A33" s="12" t="s">
        <v>11</v>
      </c>
      <c r="B33" s="13" t="s">
        <v>36</v>
      </c>
      <c r="C33" s="5">
        <v>5839</v>
      </c>
      <c r="D33" s="6">
        <v>4806.3999999999996</v>
      </c>
      <c r="E33" s="15">
        <f>+D33/C33*100</f>
        <v>82.315464976879596</v>
      </c>
      <c r="F33" s="6">
        <v>0</v>
      </c>
      <c r="G33" s="6">
        <v>0</v>
      </c>
      <c r="H33" s="17">
        <v>0</v>
      </c>
      <c r="I33" s="30">
        <v>0</v>
      </c>
      <c r="J33" s="30">
        <v>0</v>
      </c>
      <c r="K33" s="30">
        <v>0</v>
      </c>
    </row>
    <row r="34" spans="1:11" x14ac:dyDescent="0.25">
      <c r="A34" s="50" t="s">
        <v>2</v>
      </c>
      <c r="B34" s="50"/>
      <c r="C34" s="14">
        <f>C33</f>
        <v>5839</v>
      </c>
      <c r="D34" s="14">
        <f>D33</f>
        <v>4806.3999999999996</v>
      </c>
      <c r="E34" s="16">
        <f>+D34/C34*100</f>
        <v>82.315464976879596</v>
      </c>
      <c r="F34" s="14">
        <f>F33</f>
        <v>0</v>
      </c>
      <c r="G34" s="14">
        <f>G33</f>
        <v>0</v>
      </c>
      <c r="H34" s="16">
        <v>0</v>
      </c>
      <c r="I34" s="14">
        <f>I33</f>
        <v>0</v>
      </c>
      <c r="J34" s="14">
        <f>J33</f>
        <v>0</v>
      </c>
      <c r="K34" s="16">
        <v>0</v>
      </c>
    </row>
    <row r="35" spans="1:11" x14ac:dyDescent="0.25">
      <c r="A35" s="50" t="s">
        <v>1</v>
      </c>
      <c r="B35" s="50"/>
      <c r="C35" s="14">
        <f>+C34</f>
        <v>5839</v>
      </c>
      <c r="D35" s="14">
        <f>+D34</f>
        <v>4806.3999999999996</v>
      </c>
      <c r="E35" s="16">
        <f>+D35/C35*100</f>
        <v>82.315464976879596</v>
      </c>
      <c r="F35" s="14">
        <f>+F34</f>
        <v>0</v>
      </c>
      <c r="G35" s="14">
        <f>+G34</f>
        <v>0</v>
      </c>
      <c r="H35" s="16">
        <v>0</v>
      </c>
      <c r="I35" s="14">
        <f>+I34</f>
        <v>0</v>
      </c>
      <c r="J35" s="14">
        <f>+J34</f>
        <v>0</v>
      </c>
      <c r="K35" s="16">
        <v>0</v>
      </c>
    </row>
    <row r="36" spans="1:11" ht="29.25" customHeight="1" x14ac:dyDescent="0.25">
      <c r="A36" s="40" t="s">
        <v>44</v>
      </c>
      <c r="B36" s="41"/>
      <c r="C36" s="41"/>
      <c r="D36" s="41"/>
      <c r="E36" s="41"/>
      <c r="F36" s="41"/>
      <c r="G36" s="41"/>
      <c r="H36" s="41"/>
      <c r="I36" s="42"/>
      <c r="J36" s="42"/>
      <c r="K36" s="43"/>
    </row>
    <row r="37" spans="1:11" ht="15.95" customHeight="1" x14ac:dyDescent="0.25">
      <c r="A37" s="51" t="s">
        <v>35</v>
      </c>
      <c r="B37" s="52"/>
      <c r="C37" s="52"/>
      <c r="D37" s="52"/>
      <c r="E37" s="52"/>
      <c r="F37" s="52"/>
      <c r="G37" s="52"/>
      <c r="H37" s="52"/>
      <c r="I37" s="53"/>
      <c r="J37" s="53"/>
      <c r="K37" s="54"/>
    </row>
    <row r="38" spans="1:11" ht="33.6" customHeight="1" x14ac:dyDescent="0.25">
      <c r="A38" s="12" t="s">
        <v>10</v>
      </c>
      <c r="B38" s="13" t="s">
        <v>26</v>
      </c>
      <c r="C38" s="5">
        <v>154.9</v>
      </c>
      <c r="D38" s="6">
        <v>154.80000000000001</v>
      </c>
      <c r="E38" s="15">
        <f>+D38/C38*100</f>
        <v>99.935442220787607</v>
      </c>
      <c r="F38" s="5">
        <v>0</v>
      </c>
      <c r="G38" s="6">
        <v>0</v>
      </c>
      <c r="H38" s="15">
        <v>0</v>
      </c>
      <c r="I38" s="30">
        <v>0</v>
      </c>
      <c r="J38" s="30">
        <v>0</v>
      </c>
      <c r="K38" s="30">
        <v>0</v>
      </c>
    </row>
    <row r="39" spans="1:11" ht="30.75" customHeight="1" x14ac:dyDescent="0.25">
      <c r="A39" s="12" t="s">
        <v>10</v>
      </c>
      <c r="B39" s="13" t="s">
        <v>24</v>
      </c>
      <c r="C39" s="5">
        <v>3944.8</v>
      </c>
      <c r="D39" s="6">
        <v>3944.5</v>
      </c>
      <c r="E39" s="15">
        <f>+D39/C39*100</f>
        <v>99.992395051713643</v>
      </c>
      <c r="F39" s="5">
        <v>0</v>
      </c>
      <c r="G39" s="6">
        <v>0</v>
      </c>
      <c r="H39" s="15">
        <v>0</v>
      </c>
      <c r="I39" s="23">
        <v>1819.1</v>
      </c>
      <c r="J39" s="23">
        <v>1819.1</v>
      </c>
      <c r="K39" s="23">
        <f>J39/I39*100</f>
        <v>100</v>
      </c>
    </row>
    <row r="40" spans="1:11" ht="30" customHeight="1" x14ac:dyDescent="0.25">
      <c r="A40" s="12" t="s">
        <v>10</v>
      </c>
      <c r="B40" s="13" t="s">
        <v>28</v>
      </c>
      <c r="C40" s="5">
        <v>191.1</v>
      </c>
      <c r="D40" s="6">
        <v>191.1</v>
      </c>
      <c r="E40" s="15">
        <f>+D40/C40*100</f>
        <v>100</v>
      </c>
      <c r="F40" s="5">
        <v>0</v>
      </c>
      <c r="G40" s="6">
        <v>0</v>
      </c>
      <c r="H40" s="15">
        <v>0</v>
      </c>
      <c r="I40" s="30">
        <v>0</v>
      </c>
      <c r="J40" s="23">
        <v>0</v>
      </c>
      <c r="K40" s="23">
        <v>0</v>
      </c>
    </row>
    <row r="41" spans="1:11" ht="14.45" customHeight="1" x14ac:dyDescent="0.25">
      <c r="A41" s="50" t="s">
        <v>2</v>
      </c>
      <c r="B41" s="50"/>
      <c r="C41" s="14">
        <f>SUM(C38:C40)</f>
        <v>4290.8</v>
      </c>
      <c r="D41" s="14">
        <f>SUM(D38:D40)</f>
        <v>4290.4000000000005</v>
      </c>
      <c r="E41" s="16">
        <f>+D41/C41*100</f>
        <v>99.990677729094813</v>
      </c>
      <c r="F41" s="14">
        <f>SUM(F38:F40)</f>
        <v>0</v>
      </c>
      <c r="G41" s="14">
        <f>SUM(G38:G40)</f>
        <v>0</v>
      </c>
      <c r="H41" s="16">
        <v>0</v>
      </c>
      <c r="I41" s="14">
        <f>SUM(I38:I40)</f>
        <v>1819.1</v>
      </c>
      <c r="J41" s="14">
        <f>SUM(J38:J40)</f>
        <v>1819.1</v>
      </c>
      <c r="K41" s="16">
        <f>+J41/I41*100</f>
        <v>100</v>
      </c>
    </row>
    <row r="42" spans="1:11" ht="16.5" customHeight="1" x14ac:dyDescent="0.25">
      <c r="A42" s="50" t="s">
        <v>1</v>
      </c>
      <c r="B42" s="50"/>
      <c r="C42" s="14">
        <f>+C41</f>
        <v>4290.8</v>
      </c>
      <c r="D42" s="14">
        <f>+D41</f>
        <v>4290.4000000000005</v>
      </c>
      <c r="E42" s="16">
        <f>+D42/C42*100</f>
        <v>99.990677729094813</v>
      </c>
      <c r="F42" s="14">
        <f>+F41</f>
        <v>0</v>
      </c>
      <c r="G42" s="14">
        <f>+G41</f>
        <v>0</v>
      </c>
      <c r="H42" s="16">
        <v>0</v>
      </c>
      <c r="I42" s="14">
        <f>+I41</f>
        <v>1819.1</v>
      </c>
      <c r="J42" s="14">
        <f>+J41</f>
        <v>1819.1</v>
      </c>
      <c r="K42" s="16">
        <f>+J42/I42*100</f>
        <v>100</v>
      </c>
    </row>
    <row r="43" spans="1:11" ht="48" customHeight="1" x14ac:dyDescent="0.25">
      <c r="A43" s="40" t="s">
        <v>45</v>
      </c>
      <c r="B43" s="41"/>
      <c r="C43" s="41"/>
      <c r="D43" s="41"/>
      <c r="E43" s="41"/>
      <c r="F43" s="41"/>
      <c r="G43" s="41"/>
      <c r="H43" s="41"/>
      <c r="I43" s="42"/>
      <c r="J43" s="42"/>
      <c r="K43" s="43"/>
    </row>
    <row r="44" spans="1:11" ht="14.45" customHeight="1" x14ac:dyDescent="0.25">
      <c r="A44" s="50" t="s">
        <v>37</v>
      </c>
      <c r="B44" s="50"/>
      <c r="C44" s="50"/>
      <c r="D44" s="50"/>
      <c r="E44" s="50"/>
      <c r="F44" s="50"/>
      <c r="G44" s="50"/>
      <c r="H44" s="50"/>
      <c r="I44" s="21"/>
      <c r="J44" s="21"/>
      <c r="K44" s="21"/>
    </row>
    <row r="45" spans="1:11" ht="36.75" customHeight="1" x14ac:dyDescent="0.25">
      <c r="A45" s="12" t="s">
        <v>9</v>
      </c>
      <c r="B45" s="13" t="s">
        <v>26</v>
      </c>
      <c r="C45" s="5">
        <v>85</v>
      </c>
      <c r="D45" s="6">
        <v>85</v>
      </c>
      <c r="E45" s="15">
        <f>+D45/C45*100</f>
        <v>100</v>
      </c>
      <c r="F45" s="5">
        <v>0</v>
      </c>
      <c r="G45" s="6">
        <v>0</v>
      </c>
      <c r="H45" s="17">
        <v>0</v>
      </c>
      <c r="I45" s="30">
        <v>0</v>
      </c>
      <c r="J45" s="30">
        <v>0</v>
      </c>
      <c r="K45" s="30">
        <v>0</v>
      </c>
    </row>
    <row r="46" spans="1:11" x14ac:dyDescent="0.25">
      <c r="A46" s="50" t="s">
        <v>2</v>
      </c>
      <c r="B46" s="50"/>
      <c r="C46" s="14">
        <f>SUM(C45:C45)</f>
        <v>85</v>
      </c>
      <c r="D46" s="14">
        <f>SUM(D45:D45)</f>
        <v>85</v>
      </c>
      <c r="E46" s="16">
        <f>+D46/C46*100</f>
        <v>100</v>
      </c>
      <c r="F46" s="14">
        <f>SUM(F45:F45)</f>
        <v>0</v>
      </c>
      <c r="G46" s="14">
        <f>SUM(G45:G45)</f>
        <v>0</v>
      </c>
      <c r="H46" s="18">
        <v>0</v>
      </c>
      <c r="I46" s="30">
        <v>0</v>
      </c>
      <c r="J46" s="30">
        <v>0</v>
      </c>
      <c r="K46" s="30">
        <v>0</v>
      </c>
    </row>
    <row r="47" spans="1:11" x14ac:dyDescent="0.25">
      <c r="A47" s="50" t="s">
        <v>1</v>
      </c>
      <c r="B47" s="50"/>
      <c r="C47" s="14">
        <f>C46</f>
        <v>85</v>
      </c>
      <c r="D47" s="14">
        <f t="shared" ref="D47:K47" si="0">D46</f>
        <v>85</v>
      </c>
      <c r="E47" s="14">
        <f t="shared" si="0"/>
        <v>100</v>
      </c>
      <c r="F47" s="14">
        <f t="shared" si="0"/>
        <v>0</v>
      </c>
      <c r="G47" s="14">
        <f t="shared" si="0"/>
        <v>0</v>
      </c>
      <c r="H47" s="14">
        <f t="shared" si="0"/>
        <v>0</v>
      </c>
      <c r="I47" s="14">
        <f t="shared" si="0"/>
        <v>0</v>
      </c>
      <c r="J47" s="14">
        <f t="shared" si="0"/>
        <v>0</v>
      </c>
      <c r="K47" s="14">
        <f t="shared" si="0"/>
        <v>0</v>
      </c>
    </row>
    <row r="48" spans="1:11" ht="16.5" customHeight="1" x14ac:dyDescent="0.25">
      <c r="A48" s="40" t="s">
        <v>46</v>
      </c>
      <c r="B48" s="41"/>
      <c r="C48" s="41"/>
      <c r="D48" s="41"/>
      <c r="E48" s="41"/>
      <c r="F48" s="41"/>
      <c r="G48" s="41"/>
      <c r="H48" s="41"/>
      <c r="I48" s="42"/>
      <c r="J48" s="42"/>
      <c r="K48" s="43"/>
    </row>
    <row r="49" spans="1:11" ht="17.100000000000001" customHeight="1" x14ac:dyDescent="0.25">
      <c r="A49" s="51" t="s">
        <v>35</v>
      </c>
      <c r="B49" s="52"/>
      <c r="C49" s="52"/>
      <c r="D49" s="52"/>
      <c r="E49" s="52"/>
      <c r="F49" s="52"/>
      <c r="G49" s="52"/>
      <c r="H49" s="52"/>
      <c r="I49" s="53"/>
      <c r="J49" s="53"/>
      <c r="K49" s="54"/>
    </row>
    <row r="50" spans="1:11" ht="30.95" customHeight="1" x14ac:dyDescent="0.25">
      <c r="A50" s="22" t="s">
        <v>38</v>
      </c>
      <c r="B50" s="13" t="s">
        <v>26</v>
      </c>
      <c r="C50" s="5">
        <v>2364.9</v>
      </c>
      <c r="D50" s="6">
        <v>2140.3000000000002</v>
      </c>
      <c r="E50" s="15">
        <f>+D50/C50*100</f>
        <v>90.502769673136285</v>
      </c>
      <c r="F50" s="5">
        <v>0</v>
      </c>
      <c r="G50" s="6">
        <v>0</v>
      </c>
      <c r="H50" s="17">
        <v>0</v>
      </c>
      <c r="I50" s="30">
        <v>0</v>
      </c>
      <c r="J50" s="30">
        <v>0</v>
      </c>
      <c r="K50" s="30">
        <v>0</v>
      </c>
    </row>
    <row r="51" spans="1:11" ht="15.6" customHeight="1" x14ac:dyDescent="0.25">
      <c r="A51" s="50" t="s">
        <v>2</v>
      </c>
      <c r="B51" s="50"/>
      <c r="C51" s="14">
        <f>+C50</f>
        <v>2364.9</v>
      </c>
      <c r="D51" s="14">
        <f>+D50</f>
        <v>2140.3000000000002</v>
      </c>
      <c r="E51" s="16">
        <f>+D51/C51*100</f>
        <v>90.502769673136285</v>
      </c>
      <c r="F51" s="14">
        <f>+F50</f>
        <v>0</v>
      </c>
      <c r="G51" s="14">
        <f>+G50</f>
        <v>0</v>
      </c>
      <c r="H51" s="16">
        <v>0</v>
      </c>
      <c r="I51" s="14">
        <f>+I50</f>
        <v>0</v>
      </c>
      <c r="J51" s="14">
        <f>+J50</f>
        <v>0</v>
      </c>
      <c r="K51" s="16">
        <v>0</v>
      </c>
    </row>
    <row r="52" spans="1:11" x14ac:dyDescent="0.25">
      <c r="A52" s="50" t="s">
        <v>1</v>
      </c>
      <c r="B52" s="50"/>
      <c r="C52" s="14">
        <f>C51</f>
        <v>2364.9</v>
      </c>
      <c r="D52" s="14">
        <f>D51</f>
        <v>2140.3000000000002</v>
      </c>
      <c r="E52" s="16">
        <f>+D52/C52*100</f>
        <v>90.502769673136285</v>
      </c>
      <c r="F52" s="14">
        <f>F51</f>
        <v>0</v>
      </c>
      <c r="G52" s="14">
        <f>G51</f>
        <v>0</v>
      </c>
      <c r="H52" s="16">
        <v>0</v>
      </c>
      <c r="I52" s="14">
        <f>I51</f>
        <v>0</v>
      </c>
      <c r="J52" s="14">
        <f>J51</f>
        <v>0</v>
      </c>
      <c r="K52" s="16">
        <v>0</v>
      </c>
    </row>
    <row r="53" spans="1:11" ht="35.25" customHeight="1" x14ac:dyDescent="0.25">
      <c r="A53" s="40" t="s">
        <v>47</v>
      </c>
      <c r="B53" s="41"/>
      <c r="C53" s="41"/>
      <c r="D53" s="41"/>
      <c r="E53" s="41"/>
      <c r="F53" s="41"/>
      <c r="G53" s="41"/>
      <c r="H53" s="41"/>
      <c r="I53" s="42"/>
      <c r="J53" s="42"/>
      <c r="K53" s="43"/>
    </row>
    <row r="54" spans="1:11" x14ac:dyDescent="0.25">
      <c r="A54" s="51" t="s">
        <v>35</v>
      </c>
      <c r="B54" s="52"/>
      <c r="C54" s="52"/>
      <c r="D54" s="52"/>
      <c r="E54" s="52"/>
      <c r="F54" s="52"/>
      <c r="G54" s="52"/>
      <c r="H54" s="52"/>
      <c r="I54" s="53"/>
      <c r="J54" s="53"/>
      <c r="K54" s="54"/>
    </row>
    <row r="55" spans="1:11" ht="32.1" customHeight="1" x14ac:dyDescent="0.25">
      <c r="A55" s="22" t="s">
        <v>8</v>
      </c>
      <c r="B55" s="13" t="s">
        <v>26</v>
      </c>
      <c r="C55" s="5">
        <v>1558.1</v>
      </c>
      <c r="D55" s="6">
        <v>21.9</v>
      </c>
      <c r="E55" s="15">
        <f>+D55/C55*100</f>
        <v>1.4055580514729478</v>
      </c>
      <c r="F55" s="5">
        <v>0</v>
      </c>
      <c r="G55" s="6">
        <v>0</v>
      </c>
      <c r="H55" s="17">
        <v>0</v>
      </c>
      <c r="I55" s="30">
        <v>0</v>
      </c>
      <c r="J55" s="30">
        <v>0</v>
      </c>
      <c r="K55" s="30">
        <v>0</v>
      </c>
    </row>
    <row r="56" spans="1:11" ht="14.45" customHeight="1" x14ac:dyDescent="0.25">
      <c r="A56" s="50" t="s">
        <v>2</v>
      </c>
      <c r="B56" s="50"/>
      <c r="C56" s="14">
        <f>SUM(C55:C55)</f>
        <v>1558.1</v>
      </c>
      <c r="D56" s="14">
        <f>SUM(D55:D55)</f>
        <v>21.9</v>
      </c>
      <c r="E56" s="16">
        <f>+D56/C56*100</f>
        <v>1.4055580514729478</v>
      </c>
      <c r="F56" s="14">
        <f>SUM(F55:F55)</f>
        <v>0</v>
      </c>
      <c r="G56" s="14">
        <f>SUM(G55:G55)</f>
        <v>0</v>
      </c>
      <c r="H56" s="16">
        <v>0</v>
      </c>
      <c r="I56" s="14">
        <f>SUM(I55:I55)</f>
        <v>0</v>
      </c>
      <c r="J56" s="14">
        <f>SUM(J55:J55)</f>
        <v>0</v>
      </c>
      <c r="K56" s="16">
        <v>0</v>
      </c>
    </row>
    <row r="57" spans="1:11" x14ac:dyDescent="0.25">
      <c r="A57" s="50" t="s">
        <v>1</v>
      </c>
      <c r="B57" s="50"/>
      <c r="C57" s="14">
        <f>C56</f>
        <v>1558.1</v>
      </c>
      <c r="D57" s="14">
        <f>D56</f>
        <v>21.9</v>
      </c>
      <c r="E57" s="16">
        <f>+D57/C57*100</f>
        <v>1.4055580514729478</v>
      </c>
      <c r="F57" s="14">
        <f>F56</f>
        <v>0</v>
      </c>
      <c r="G57" s="14">
        <f>G56</f>
        <v>0</v>
      </c>
      <c r="H57" s="16">
        <v>0</v>
      </c>
      <c r="I57" s="14">
        <f>I56</f>
        <v>0</v>
      </c>
      <c r="J57" s="14">
        <f>J56</f>
        <v>0</v>
      </c>
      <c r="K57" s="16">
        <v>0</v>
      </c>
    </row>
    <row r="58" spans="1:11" ht="14.45" customHeight="1" x14ac:dyDescent="0.25">
      <c r="A58" s="40" t="s">
        <v>48</v>
      </c>
      <c r="B58" s="41"/>
      <c r="C58" s="41"/>
      <c r="D58" s="41"/>
      <c r="E58" s="41"/>
      <c r="F58" s="41"/>
      <c r="G58" s="41"/>
      <c r="H58" s="41"/>
      <c r="I58" s="42"/>
      <c r="J58" s="42"/>
      <c r="K58" s="43"/>
    </row>
    <row r="59" spans="1:11" ht="14.45" customHeight="1" x14ac:dyDescent="0.25">
      <c r="A59" s="58" t="s">
        <v>58</v>
      </c>
      <c r="B59" s="59"/>
      <c r="C59" s="59"/>
      <c r="D59" s="59"/>
      <c r="E59" s="59"/>
      <c r="F59" s="59"/>
      <c r="G59" s="59"/>
      <c r="H59" s="59"/>
      <c r="I59" s="59"/>
      <c r="J59" s="59"/>
      <c r="K59" s="60"/>
    </row>
    <row r="60" spans="1:11" ht="31.5" x14ac:dyDescent="0.25">
      <c r="A60" s="33" t="s">
        <v>59</v>
      </c>
      <c r="B60" s="13" t="s">
        <v>26</v>
      </c>
      <c r="C60" s="24">
        <v>5.5</v>
      </c>
      <c r="D60" s="24">
        <v>5.5</v>
      </c>
      <c r="E60" s="24">
        <f>D60/C60*100</f>
        <v>100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</row>
    <row r="61" spans="1:11" x14ac:dyDescent="0.25">
      <c r="A61" s="50" t="s">
        <v>2</v>
      </c>
      <c r="B61" s="50"/>
      <c r="C61" s="14">
        <f>+C60</f>
        <v>5.5</v>
      </c>
      <c r="D61" s="14">
        <f>+D60</f>
        <v>5.5</v>
      </c>
      <c r="E61" s="16">
        <f>+D61/C61*100</f>
        <v>100</v>
      </c>
      <c r="F61" s="14">
        <f>+F60</f>
        <v>0</v>
      </c>
      <c r="G61" s="14">
        <f>+G60</f>
        <v>0</v>
      </c>
      <c r="H61" s="18">
        <v>0</v>
      </c>
      <c r="I61" s="31">
        <v>0</v>
      </c>
      <c r="J61" s="31">
        <v>0</v>
      </c>
      <c r="K61" s="31">
        <v>0</v>
      </c>
    </row>
    <row r="62" spans="1:11" ht="17.100000000000001" customHeight="1" x14ac:dyDescent="0.25">
      <c r="A62" s="51" t="s">
        <v>39</v>
      </c>
      <c r="B62" s="52"/>
      <c r="C62" s="52"/>
      <c r="D62" s="52"/>
      <c r="E62" s="52"/>
      <c r="F62" s="52"/>
      <c r="G62" s="52"/>
      <c r="H62" s="52"/>
      <c r="I62" s="53"/>
      <c r="J62" s="53"/>
      <c r="K62" s="54"/>
    </row>
    <row r="63" spans="1:11" ht="36.75" customHeight="1" x14ac:dyDescent="0.25">
      <c r="A63" s="22" t="s">
        <v>7</v>
      </c>
      <c r="B63" s="13" t="s">
        <v>26</v>
      </c>
      <c r="C63" s="5">
        <v>483</v>
      </c>
      <c r="D63" s="6">
        <v>277.2</v>
      </c>
      <c r="E63" s="15">
        <f>+D63/C63*100</f>
        <v>57.391304347826086</v>
      </c>
      <c r="F63" s="5">
        <v>0</v>
      </c>
      <c r="G63" s="6">
        <v>0</v>
      </c>
      <c r="H63" s="17">
        <v>0</v>
      </c>
      <c r="I63" s="30">
        <v>0</v>
      </c>
      <c r="J63" s="30">
        <v>0</v>
      </c>
      <c r="K63" s="30">
        <v>0</v>
      </c>
    </row>
    <row r="64" spans="1:11" ht="15.6" customHeight="1" x14ac:dyDescent="0.25">
      <c r="A64" s="50" t="s">
        <v>2</v>
      </c>
      <c r="B64" s="50"/>
      <c r="C64" s="14">
        <f>+C63</f>
        <v>483</v>
      </c>
      <c r="D64" s="14">
        <f>+D63</f>
        <v>277.2</v>
      </c>
      <c r="E64" s="16">
        <f>+D64/C64*100</f>
        <v>57.391304347826086</v>
      </c>
      <c r="F64" s="14">
        <f>+F63</f>
        <v>0</v>
      </c>
      <c r="G64" s="14">
        <f>+G63</f>
        <v>0</v>
      </c>
      <c r="H64" s="18">
        <v>0</v>
      </c>
      <c r="I64" s="31">
        <v>0</v>
      </c>
      <c r="J64" s="31">
        <v>0</v>
      </c>
      <c r="K64" s="31">
        <v>0</v>
      </c>
    </row>
    <row r="65" spans="1:11" ht="15.95" customHeight="1" x14ac:dyDescent="0.25">
      <c r="A65" s="50" t="s">
        <v>1</v>
      </c>
      <c r="B65" s="50"/>
      <c r="C65" s="14">
        <f>+C64+C61</f>
        <v>488.5</v>
      </c>
      <c r="D65" s="14">
        <f t="shared" ref="D65:K65" si="1">+D64+D61</f>
        <v>282.7</v>
      </c>
      <c r="E65" s="14">
        <f t="shared" si="1"/>
        <v>157.39130434782609</v>
      </c>
      <c r="F65" s="14">
        <f t="shared" si="1"/>
        <v>0</v>
      </c>
      <c r="G65" s="14">
        <f t="shared" si="1"/>
        <v>0</v>
      </c>
      <c r="H65" s="14">
        <f t="shared" si="1"/>
        <v>0</v>
      </c>
      <c r="I65" s="14">
        <f t="shared" si="1"/>
        <v>0</v>
      </c>
      <c r="J65" s="14">
        <f t="shared" si="1"/>
        <v>0</v>
      </c>
      <c r="K65" s="14">
        <f t="shared" si="1"/>
        <v>0</v>
      </c>
    </row>
    <row r="66" spans="1:11" x14ac:dyDescent="0.25">
      <c r="A66" s="40" t="s">
        <v>49</v>
      </c>
      <c r="B66" s="41"/>
      <c r="C66" s="41"/>
      <c r="D66" s="41"/>
      <c r="E66" s="41"/>
      <c r="F66" s="41"/>
      <c r="G66" s="41"/>
      <c r="H66" s="41"/>
      <c r="I66" s="42"/>
      <c r="J66" s="42"/>
      <c r="K66" s="43"/>
    </row>
    <row r="67" spans="1:11" ht="15.6" customHeight="1" x14ac:dyDescent="0.25">
      <c r="A67" s="51" t="s">
        <v>35</v>
      </c>
      <c r="B67" s="52"/>
      <c r="C67" s="52"/>
      <c r="D67" s="52"/>
      <c r="E67" s="52"/>
      <c r="F67" s="52"/>
      <c r="G67" s="52"/>
      <c r="H67" s="52"/>
      <c r="I67" s="53"/>
      <c r="J67" s="53"/>
      <c r="K67" s="54"/>
    </row>
    <row r="68" spans="1:11" ht="31.5" x14ac:dyDescent="0.25">
      <c r="A68" s="22" t="s">
        <v>6</v>
      </c>
      <c r="B68" s="13" t="s">
        <v>26</v>
      </c>
      <c r="C68" s="5">
        <v>65.5</v>
      </c>
      <c r="D68" s="6">
        <v>65.5</v>
      </c>
      <c r="E68" s="15">
        <f>+D68/C68*100</f>
        <v>100</v>
      </c>
      <c r="F68" s="5">
        <v>0</v>
      </c>
      <c r="G68" s="6">
        <v>0</v>
      </c>
      <c r="H68" s="17">
        <v>0</v>
      </c>
      <c r="I68" s="30">
        <v>0</v>
      </c>
      <c r="J68" s="30">
        <v>0</v>
      </c>
      <c r="K68" s="30">
        <v>0</v>
      </c>
    </row>
    <row r="69" spans="1:11" ht="14.45" customHeight="1" x14ac:dyDescent="0.25">
      <c r="A69" s="50" t="s">
        <v>2</v>
      </c>
      <c r="B69" s="50"/>
      <c r="C69" s="14">
        <f>+C68</f>
        <v>65.5</v>
      </c>
      <c r="D69" s="14">
        <f>+D68</f>
        <v>65.5</v>
      </c>
      <c r="E69" s="16">
        <f>+D69/C69*100</f>
        <v>100</v>
      </c>
      <c r="F69" s="14">
        <f>+F68</f>
        <v>0</v>
      </c>
      <c r="G69" s="14">
        <f>+G68</f>
        <v>0</v>
      </c>
      <c r="H69" s="16">
        <v>0</v>
      </c>
      <c r="I69" s="14">
        <f>+I68</f>
        <v>0</v>
      </c>
      <c r="J69" s="14">
        <f>+J68</f>
        <v>0</v>
      </c>
      <c r="K69" s="16">
        <v>0</v>
      </c>
    </row>
    <row r="70" spans="1:11" x14ac:dyDescent="0.25">
      <c r="A70" s="50" t="s">
        <v>1</v>
      </c>
      <c r="B70" s="50"/>
      <c r="C70" s="14">
        <f>C69</f>
        <v>65.5</v>
      </c>
      <c r="D70" s="14">
        <f>D69</f>
        <v>65.5</v>
      </c>
      <c r="E70" s="16">
        <f>+D70/C70*100</f>
        <v>100</v>
      </c>
      <c r="F70" s="14">
        <f>F69</f>
        <v>0</v>
      </c>
      <c r="G70" s="14">
        <f>G69</f>
        <v>0</v>
      </c>
      <c r="H70" s="16">
        <v>0</v>
      </c>
      <c r="I70" s="14">
        <f>I69</f>
        <v>0</v>
      </c>
      <c r="J70" s="14">
        <f>J69</f>
        <v>0</v>
      </c>
      <c r="K70" s="16">
        <v>0</v>
      </c>
    </row>
    <row r="71" spans="1:11" ht="33.75" customHeight="1" x14ac:dyDescent="0.25">
      <c r="A71" s="40" t="s">
        <v>50</v>
      </c>
      <c r="B71" s="41"/>
      <c r="C71" s="41"/>
      <c r="D71" s="41"/>
      <c r="E71" s="41"/>
      <c r="F71" s="41"/>
      <c r="G71" s="41"/>
      <c r="H71" s="41"/>
      <c r="I71" s="42"/>
      <c r="J71" s="42"/>
      <c r="K71" s="43"/>
    </row>
    <row r="72" spans="1:11" ht="16.5" customHeight="1" x14ac:dyDescent="0.25">
      <c r="A72" s="51" t="s">
        <v>35</v>
      </c>
      <c r="B72" s="52"/>
      <c r="C72" s="52"/>
      <c r="D72" s="52"/>
      <c r="E72" s="52"/>
      <c r="F72" s="52"/>
      <c r="G72" s="52"/>
      <c r="H72" s="52"/>
      <c r="I72" s="53"/>
      <c r="J72" s="53"/>
      <c r="K72" s="54"/>
    </row>
    <row r="73" spans="1:11" ht="31.5" x14ac:dyDescent="0.25">
      <c r="A73" s="12" t="s">
        <v>5</v>
      </c>
      <c r="B73" s="13" t="s">
        <v>26</v>
      </c>
      <c r="C73" s="5">
        <v>600</v>
      </c>
      <c r="D73" s="6">
        <v>600</v>
      </c>
      <c r="E73" s="15">
        <f>+D73/C73*100</f>
        <v>100</v>
      </c>
      <c r="F73" s="5">
        <v>0</v>
      </c>
      <c r="G73" s="6">
        <v>0</v>
      </c>
      <c r="H73" s="17">
        <v>0</v>
      </c>
      <c r="I73" s="5">
        <v>0</v>
      </c>
      <c r="J73" s="6">
        <v>0</v>
      </c>
      <c r="K73" s="17">
        <v>0</v>
      </c>
    </row>
    <row r="74" spans="1:11" ht="14.1" customHeight="1" x14ac:dyDescent="0.25">
      <c r="A74" s="50" t="s">
        <v>2</v>
      </c>
      <c r="B74" s="50"/>
      <c r="C74" s="14">
        <f>SUM(C73:C73)</f>
        <v>600</v>
      </c>
      <c r="D74" s="14">
        <f>SUM(D73:D73)</f>
        <v>600</v>
      </c>
      <c r="E74" s="16">
        <f>+D74/C74*100</f>
        <v>100</v>
      </c>
      <c r="F74" s="14">
        <f>SUM(F73:F73)</f>
        <v>0</v>
      </c>
      <c r="G74" s="14">
        <f>SUM(G73:G73)</f>
        <v>0</v>
      </c>
      <c r="H74" s="18">
        <v>0</v>
      </c>
      <c r="I74" s="14">
        <f>SUM(I73:I73)</f>
        <v>0</v>
      </c>
      <c r="J74" s="14">
        <f>SUM(J73:J73)</f>
        <v>0</v>
      </c>
      <c r="K74" s="18">
        <v>0</v>
      </c>
    </row>
    <row r="75" spans="1:11" ht="14.45" customHeight="1" x14ac:dyDescent="0.25">
      <c r="A75" s="50" t="s">
        <v>1</v>
      </c>
      <c r="B75" s="50"/>
      <c r="C75" s="14">
        <f>+C74</f>
        <v>600</v>
      </c>
      <c r="D75" s="14">
        <f>+D74</f>
        <v>600</v>
      </c>
      <c r="E75" s="16">
        <f>+D75/C75*100</f>
        <v>100</v>
      </c>
      <c r="F75" s="14">
        <f>+F74</f>
        <v>0</v>
      </c>
      <c r="G75" s="14">
        <f>+G74</f>
        <v>0</v>
      </c>
      <c r="H75" s="18">
        <v>0</v>
      </c>
      <c r="I75" s="14">
        <f>+I74</f>
        <v>0</v>
      </c>
      <c r="J75" s="14">
        <f>+J74</f>
        <v>0</v>
      </c>
      <c r="K75" s="18">
        <v>0</v>
      </c>
    </row>
    <row r="76" spans="1:11" ht="30.75" customHeight="1" x14ac:dyDescent="0.25">
      <c r="A76" s="40" t="s">
        <v>51</v>
      </c>
      <c r="B76" s="41"/>
      <c r="C76" s="41"/>
      <c r="D76" s="41"/>
      <c r="E76" s="41"/>
      <c r="F76" s="41"/>
      <c r="G76" s="41"/>
      <c r="H76" s="41"/>
      <c r="I76" s="42"/>
      <c r="J76" s="42"/>
      <c r="K76" s="43"/>
    </row>
    <row r="77" spans="1:11" x14ac:dyDescent="0.25">
      <c r="A77" s="51" t="s">
        <v>35</v>
      </c>
      <c r="B77" s="52"/>
      <c r="C77" s="52"/>
      <c r="D77" s="52"/>
      <c r="E77" s="52"/>
      <c r="F77" s="52"/>
      <c r="G77" s="52"/>
      <c r="H77" s="52"/>
      <c r="I77" s="53"/>
      <c r="J77" s="53"/>
      <c r="K77" s="54"/>
    </row>
    <row r="78" spans="1:11" ht="31.5" x14ac:dyDescent="0.25">
      <c r="A78" s="12" t="s">
        <v>4</v>
      </c>
      <c r="B78" s="13" t="s">
        <v>26</v>
      </c>
      <c r="C78" s="5">
        <v>6779.4</v>
      </c>
      <c r="D78" s="6">
        <v>6129.6</v>
      </c>
      <c r="E78" s="15">
        <f>+D78/C78*100</f>
        <v>90.415080980617773</v>
      </c>
      <c r="F78" s="5">
        <v>0</v>
      </c>
      <c r="G78" s="6">
        <v>0</v>
      </c>
      <c r="H78" s="17">
        <v>0</v>
      </c>
      <c r="I78" s="5">
        <v>6429.9</v>
      </c>
      <c r="J78" s="6">
        <v>5780.1</v>
      </c>
      <c r="K78" s="17">
        <f>J78/I78*100</f>
        <v>89.894088555031971</v>
      </c>
    </row>
    <row r="79" spans="1:11" x14ac:dyDescent="0.25">
      <c r="A79" s="50" t="s">
        <v>2</v>
      </c>
      <c r="B79" s="50"/>
      <c r="C79" s="14">
        <f>SUM(C78:C78)</f>
        <v>6779.4</v>
      </c>
      <c r="D79" s="14">
        <f>SUM(D78:D78)</f>
        <v>6129.6</v>
      </c>
      <c r="E79" s="16">
        <f>+D79/C79*100</f>
        <v>90.415080980617773</v>
      </c>
      <c r="F79" s="14">
        <f>SUM(F78:F78)</f>
        <v>0</v>
      </c>
      <c r="G79" s="14">
        <f>SUM(G78:G78)</f>
        <v>0</v>
      </c>
      <c r="H79" s="18">
        <v>0</v>
      </c>
      <c r="I79" s="14">
        <f>I78</f>
        <v>6429.9</v>
      </c>
      <c r="J79" s="4">
        <f>J78</f>
        <v>5780.1</v>
      </c>
      <c r="K79" s="18">
        <f>J79/I79*100</f>
        <v>89.894088555031971</v>
      </c>
    </row>
    <row r="80" spans="1:11" x14ac:dyDescent="0.25">
      <c r="A80" s="50" t="s">
        <v>1</v>
      </c>
      <c r="B80" s="50"/>
      <c r="C80" s="14">
        <f>C79</f>
        <v>6779.4</v>
      </c>
      <c r="D80" s="14">
        <f>D79</f>
        <v>6129.6</v>
      </c>
      <c r="E80" s="16">
        <f>+D80/C80*100</f>
        <v>90.415080980617773</v>
      </c>
      <c r="F80" s="14">
        <f>F79</f>
        <v>0</v>
      </c>
      <c r="G80" s="14">
        <f>G79</f>
        <v>0</v>
      </c>
      <c r="H80" s="16">
        <v>0</v>
      </c>
      <c r="I80" s="14">
        <f>I79</f>
        <v>6429.9</v>
      </c>
      <c r="J80" s="14">
        <f>J79</f>
        <v>5780.1</v>
      </c>
      <c r="K80" s="16">
        <f>J80/I80*100</f>
        <v>89.894088555031971</v>
      </c>
    </row>
    <row r="81" spans="1:11" ht="34.5" customHeight="1" x14ac:dyDescent="0.25">
      <c r="A81" s="40" t="s">
        <v>52</v>
      </c>
      <c r="B81" s="41"/>
      <c r="C81" s="41"/>
      <c r="D81" s="41"/>
      <c r="E81" s="41"/>
      <c r="F81" s="41"/>
      <c r="G81" s="41"/>
      <c r="H81" s="41"/>
      <c r="I81" s="53"/>
      <c r="J81" s="53"/>
      <c r="K81" s="54"/>
    </row>
    <row r="82" spans="1:11" ht="17.100000000000001" customHeight="1" x14ac:dyDescent="0.25">
      <c r="A82" s="51" t="s">
        <v>35</v>
      </c>
      <c r="B82" s="52"/>
      <c r="C82" s="52"/>
      <c r="D82" s="52"/>
      <c r="E82" s="52"/>
      <c r="F82" s="52"/>
      <c r="G82" s="52"/>
      <c r="H82" s="52"/>
      <c r="I82" s="53"/>
      <c r="J82" s="53"/>
      <c r="K82" s="54"/>
    </row>
    <row r="83" spans="1:11" ht="31.5" x14ac:dyDescent="0.25">
      <c r="A83" s="12" t="s">
        <v>3</v>
      </c>
      <c r="B83" s="13" t="s">
        <v>26</v>
      </c>
      <c r="C83" s="5">
        <v>2751</v>
      </c>
      <c r="D83" s="6">
        <v>2394</v>
      </c>
      <c r="E83" s="15">
        <f>+D83/C83*100</f>
        <v>87.022900763358777</v>
      </c>
      <c r="F83" s="5">
        <v>0</v>
      </c>
      <c r="G83" s="6">
        <v>0</v>
      </c>
      <c r="H83" s="17">
        <v>0</v>
      </c>
      <c r="I83" s="30">
        <v>0</v>
      </c>
      <c r="J83" s="30">
        <v>0</v>
      </c>
      <c r="K83" s="30">
        <v>0</v>
      </c>
    </row>
    <row r="84" spans="1:11" ht="15.95" customHeight="1" x14ac:dyDescent="0.25">
      <c r="A84" s="50" t="s">
        <v>2</v>
      </c>
      <c r="B84" s="50"/>
      <c r="C84" s="14">
        <f>SUM(C83:C83)</f>
        <v>2751</v>
      </c>
      <c r="D84" s="14">
        <f>SUM(D83:D83)</f>
        <v>2394</v>
      </c>
      <c r="E84" s="16">
        <f>+D84/C84*100</f>
        <v>87.022900763358777</v>
      </c>
      <c r="F84" s="14">
        <f>SUM(F83:F83)</f>
        <v>0</v>
      </c>
      <c r="G84" s="14">
        <f>SUM(G83:G83)</f>
        <v>0</v>
      </c>
      <c r="H84" s="16">
        <v>0</v>
      </c>
      <c r="I84" s="14">
        <f>SUM(I83:I83)</f>
        <v>0</v>
      </c>
      <c r="J84" s="14">
        <f>SUM(J83:J83)</f>
        <v>0</v>
      </c>
      <c r="K84" s="16">
        <v>0</v>
      </c>
    </row>
    <row r="85" spans="1:11" x14ac:dyDescent="0.25">
      <c r="A85" s="50" t="s">
        <v>1</v>
      </c>
      <c r="B85" s="50"/>
      <c r="C85" s="14">
        <f>C84</f>
        <v>2751</v>
      </c>
      <c r="D85" s="14">
        <f>D84</f>
        <v>2394</v>
      </c>
      <c r="E85" s="16">
        <f>+D85/C85*100</f>
        <v>87.022900763358777</v>
      </c>
      <c r="F85" s="14">
        <f>F84</f>
        <v>0</v>
      </c>
      <c r="G85" s="14">
        <f>G84</f>
        <v>0</v>
      </c>
      <c r="H85" s="16">
        <v>0</v>
      </c>
      <c r="I85" s="14">
        <f>I84</f>
        <v>0</v>
      </c>
      <c r="J85" s="14">
        <f>J84</f>
        <v>0</v>
      </c>
      <c r="K85" s="16">
        <v>0</v>
      </c>
    </row>
    <row r="86" spans="1:11" ht="34.5" customHeight="1" x14ac:dyDescent="0.25">
      <c r="A86" s="40" t="s">
        <v>53</v>
      </c>
      <c r="B86" s="41"/>
      <c r="C86" s="41"/>
      <c r="D86" s="41"/>
      <c r="E86" s="41"/>
      <c r="F86" s="41"/>
      <c r="G86" s="41"/>
      <c r="H86" s="41"/>
      <c r="I86" s="42"/>
      <c r="J86" s="42"/>
      <c r="K86" s="43"/>
    </row>
    <row r="87" spans="1:11" ht="14.45" customHeight="1" x14ac:dyDescent="0.25">
      <c r="A87" s="51" t="s">
        <v>35</v>
      </c>
      <c r="B87" s="52"/>
      <c r="C87" s="52"/>
      <c r="D87" s="52"/>
      <c r="E87" s="52"/>
      <c r="F87" s="52"/>
      <c r="G87" s="52"/>
      <c r="H87" s="52"/>
      <c r="I87" s="53"/>
      <c r="J87" s="53"/>
      <c r="K87" s="54"/>
    </row>
    <row r="88" spans="1:11" ht="32.25" customHeight="1" x14ac:dyDescent="0.25">
      <c r="A88" s="35">
        <v>151</v>
      </c>
      <c r="B88" s="13" t="s">
        <v>26</v>
      </c>
      <c r="C88" s="5">
        <v>669.8</v>
      </c>
      <c r="D88" s="6">
        <v>669.8</v>
      </c>
      <c r="E88" s="15">
        <f>+D88/C88*100</f>
        <v>100</v>
      </c>
      <c r="F88" s="5">
        <v>0</v>
      </c>
      <c r="G88" s="6">
        <v>0</v>
      </c>
      <c r="H88" s="17">
        <v>0</v>
      </c>
      <c r="I88" s="30">
        <v>0</v>
      </c>
      <c r="J88" s="30">
        <v>0</v>
      </c>
      <c r="K88" s="30">
        <v>0</v>
      </c>
    </row>
    <row r="89" spans="1:11" x14ac:dyDescent="0.25">
      <c r="A89" s="50" t="s">
        <v>2</v>
      </c>
      <c r="B89" s="50"/>
      <c r="C89" s="14">
        <f>SUM(C88:C88)</f>
        <v>669.8</v>
      </c>
      <c r="D89" s="14">
        <f>SUM(D88:D88)</f>
        <v>669.8</v>
      </c>
      <c r="E89" s="16">
        <f>+D89/C89*100</f>
        <v>100</v>
      </c>
      <c r="F89" s="14">
        <f>SUM(F88:F88)</f>
        <v>0</v>
      </c>
      <c r="G89" s="14">
        <f>SUM(G88:G88)</f>
        <v>0</v>
      </c>
      <c r="H89" s="16">
        <v>0</v>
      </c>
      <c r="I89" s="14">
        <f>SUM(I88:I88)</f>
        <v>0</v>
      </c>
      <c r="J89" s="14">
        <f>SUM(J88:J88)</f>
        <v>0</v>
      </c>
      <c r="K89" s="16">
        <v>0</v>
      </c>
    </row>
    <row r="90" spans="1:11" x14ac:dyDescent="0.25">
      <c r="A90" s="50" t="s">
        <v>1</v>
      </c>
      <c r="B90" s="50"/>
      <c r="C90" s="14">
        <f>C89</f>
        <v>669.8</v>
      </c>
      <c r="D90" s="14">
        <f>D89</f>
        <v>669.8</v>
      </c>
      <c r="E90" s="16">
        <f>+D90/C90*100</f>
        <v>100</v>
      </c>
      <c r="F90" s="14">
        <f>F89</f>
        <v>0</v>
      </c>
      <c r="G90" s="14">
        <f>G89</f>
        <v>0</v>
      </c>
      <c r="H90" s="16">
        <v>0</v>
      </c>
      <c r="I90" s="14">
        <f>I89</f>
        <v>0</v>
      </c>
      <c r="J90" s="14">
        <f>J89</f>
        <v>0</v>
      </c>
      <c r="K90" s="16">
        <v>0</v>
      </c>
    </row>
    <row r="91" spans="1:11" ht="33" customHeight="1" x14ac:dyDescent="0.25">
      <c r="A91" s="40" t="s">
        <v>54</v>
      </c>
      <c r="B91" s="41"/>
      <c r="C91" s="41"/>
      <c r="D91" s="41"/>
      <c r="E91" s="41"/>
      <c r="F91" s="41"/>
      <c r="G91" s="41"/>
      <c r="H91" s="41"/>
      <c r="I91" s="42"/>
      <c r="J91" s="42"/>
      <c r="K91" s="43"/>
    </row>
    <row r="92" spans="1:11" ht="17.45" customHeight="1" x14ac:dyDescent="0.25">
      <c r="A92" s="51" t="s">
        <v>35</v>
      </c>
      <c r="B92" s="52"/>
      <c r="C92" s="52"/>
      <c r="D92" s="52"/>
      <c r="E92" s="52"/>
      <c r="F92" s="52"/>
      <c r="G92" s="52"/>
      <c r="H92" s="52"/>
      <c r="I92" s="53"/>
      <c r="J92" s="53"/>
      <c r="K92" s="54"/>
    </row>
    <row r="93" spans="1:11" ht="30.6" customHeight="1" x14ac:dyDescent="0.25">
      <c r="A93" s="35">
        <v>161</v>
      </c>
      <c r="B93" s="13" t="s">
        <v>26</v>
      </c>
      <c r="C93" s="5">
        <v>1440.7</v>
      </c>
      <c r="D93" s="6">
        <v>1294.4000000000001</v>
      </c>
      <c r="E93" s="15">
        <f>+D93/C93*100</f>
        <v>89.845214132019152</v>
      </c>
      <c r="F93" s="5">
        <v>0</v>
      </c>
      <c r="G93" s="6">
        <v>0</v>
      </c>
      <c r="H93" s="17">
        <v>0</v>
      </c>
      <c r="I93" s="5">
        <v>0</v>
      </c>
      <c r="J93" s="6">
        <v>0</v>
      </c>
      <c r="K93" s="17">
        <v>0</v>
      </c>
    </row>
    <row r="94" spans="1:11" ht="15.6" customHeight="1" x14ac:dyDescent="0.25">
      <c r="A94" s="50" t="s">
        <v>2</v>
      </c>
      <c r="B94" s="50"/>
      <c r="C94" s="14">
        <f>+C93</f>
        <v>1440.7</v>
      </c>
      <c r="D94" s="14">
        <f>+D93</f>
        <v>1294.4000000000001</v>
      </c>
      <c r="E94" s="16">
        <f>+D94/C94*100</f>
        <v>89.845214132019152</v>
      </c>
      <c r="F94" s="14">
        <f>+F93</f>
        <v>0</v>
      </c>
      <c r="G94" s="14">
        <f>+G93</f>
        <v>0</v>
      </c>
      <c r="H94" s="18">
        <v>0</v>
      </c>
      <c r="I94" s="14">
        <f>+I93</f>
        <v>0</v>
      </c>
      <c r="J94" s="14">
        <f>+J93</f>
        <v>0</v>
      </c>
      <c r="K94" s="18">
        <v>0</v>
      </c>
    </row>
    <row r="95" spans="1:11" ht="15.95" customHeight="1" x14ac:dyDescent="0.25">
      <c r="A95" s="50" t="s">
        <v>1</v>
      </c>
      <c r="B95" s="50"/>
      <c r="C95" s="14">
        <f>+C94</f>
        <v>1440.7</v>
      </c>
      <c r="D95" s="14">
        <f>+D94</f>
        <v>1294.4000000000001</v>
      </c>
      <c r="E95" s="16">
        <f>+D95/C95*100</f>
        <v>89.845214132019152</v>
      </c>
      <c r="F95" s="14">
        <f>+F94</f>
        <v>0</v>
      </c>
      <c r="G95" s="14">
        <f>+G94</f>
        <v>0</v>
      </c>
      <c r="H95" s="18">
        <v>0</v>
      </c>
      <c r="I95" s="14">
        <f>+I94</f>
        <v>0</v>
      </c>
      <c r="J95" s="14">
        <f>+J94</f>
        <v>0</v>
      </c>
      <c r="K95" s="18">
        <v>0</v>
      </c>
    </row>
    <row r="96" spans="1:11" ht="37.5" customHeight="1" x14ac:dyDescent="0.25">
      <c r="A96" s="40" t="s">
        <v>55</v>
      </c>
      <c r="B96" s="41"/>
      <c r="C96" s="41"/>
      <c r="D96" s="41"/>
      <c r="E96" s="41"/>
      <c r="F96" s="41"/>
      <c r="G96" s="41"/>
      <c r="H96" s="41"/>
      <c r="I96" s="42"/>
      <c r="J96" s="42"/>
      <c r="K96" s="43"/>
    </row>
    <row r="97" spans="1:11" x14ac:dyDescent="0.25">
      <c r="A97" s="51" t="s">
        <v>35</v>
      </c>
      <c r="B97" s="52"/>
      <c r="C97" s="52"/>
      <c r="D97" s="52"/>
      <c r="E97" s="52"/>
      <c r="F97" s="52"/>
      <c r="G97" s="52"/>
      <c r="H97" s="52"/>
      <c r="I97" s="53"/>
      <c r="J97" s="53"/>
      <c r="K97" s="54"/>
    </row>
    <row r="98" spans="1:11" ht="32.25" customHeight="1" x14ac:dyDescent="0.25">
      <c r="A98" s="35">
        <v>171</v>
      </c>
      <c r="B98" s="13" t="s">
        <v>26</v>
      </c>
      <c r="C98" s="5">
        <v>1312.6</v>
      </c>
      <c r="D98" s="6">
        <v>744.2</v>
      </c>
      <c r="E98" s="15">
        <f>+D98/C98*100</f>
        <v>56.696632637513346</v>
      </c>
      <c r="F98" s="5">
        <v>0</v>
      </c>
      <c r="G98" s="6">
        <v>0</v>
      </c>
      <c r="H98" s="17">
        <v>0</v>
      </c>
      <c r="I98" s="5">
        <v>0</v>
      </c>
      <c r="J98" s="6">
        <v>0</v>
      </c>
      <c r="K98" s="17">
        <v>0</v>
      </c>
    </row>
    <row r="99" spans="1:11" x14ac:dyDescent="0.25">
      <c r="A99" s="50" t="s">
        <v>2</v>
      </c>
      <c r="B99" s="50"/>
      <c r="C99" s="14">
        <f>+C98</f>
        <v>1312.6</v>
      </c>
      <c r="D99" s="14">
        <f>+D98</f>
        <v>744.2</v>
      </c>
      <c r="E99" s="16">
        <f>+D99/C99*100</f>
        <v>56.696632637513346</v>
      </c>
      <c r="F99" s="14">
        <f>+F98</f>
        <v>0</v>
      </c>
      <c r="G99" s="14">
        <f>+G98</f>
        <v>0</v>
      </c>
      <c r="H99" s="18">
        <v>0</v>
      </c>
      <c r="I99" s="14">
        <f>+I98</f>
        <v>0</v>
      </c>
      <c r="J99" s="14">
        <f>+J98</f>
        <v>0</v>
      </c>
      <c r="K99" s="18">
        <v>0</v>
      </c>
    </row>
    <row r="100" spans="1:11" ht="15.95" customHeight="1" x14ac:dyDescent="0.25">
      <c r="A100" s="50" t="s">
        <v>1</v>
      </c>
      <c r="B100" s="50"/>
      <c r="C100" s="14">
        <f>+C99</f>
        <v>1312.6</v>
      </c>
      <c r="D100" s="14">
        <f>+D99</f>
        <v>744.2</v>
      </c>
      <c r="E100" s="16">
        <f>+D100/C100*100</f>
        <v>56.696632637513346</v>
      </c>
      <c r="F100" s="14">
        <f>+F99</f>
        <v>0</v>
      </c>
      <c r="G100" s="14">
        <f>+G99</f>
        <v>0</v>
      </c>
      <c r="H100" s="18">
        <v>0</v>
      </c>
      <c r="I100" s="14">
        <f>+I99</f>
        <v>0</v>
      </c>
      <c r="J100" s="14">
        <f>+J99</f>
        <v>0</v>
      </c>
      <c r="K100" s="18">
        <v>0</v>
      </c>
    </row>
    <row r="101" spans="1:11" x14ac:dyDescent="0.25">
      <c r="A101" s="40" t="s">
        <v>62</v>
      </c>
      <c r="B101" s="42"/>
      <c r="C101" s="42"/>
      <c r="D101" s="42"/>
      <c r="E101" s="42"/>
      <c r="F101" s="42"/>
      <c r="G101" s="42"/>
      <c r="H101" s="42"/>
      <c r="I101" s="42"/>
      <c r="J101" s="42"/>
      <c r="K101" s="43"/>
    </row>
    <row r="102" spans="1:11" ht="15.95" customHeight="1" x14ac:dyDescent="0.25">
      <c r="A102" s="51" t="s">
        <v>35</v>
      </c>
      <c r="B102" s="52"/>
      <c r="C102" s="52"/>
      <c r="D102" s="52"/>
      <c r="E102" s="52"/>
      <c r="F102" s="52"/>
      <c r="G102" s="52"/>
      <c r="H102" s="52"/>
      <c r="I102" s="53"/>
      <c r="J102" s="53"/>
      <c r="K102" s="54"/>
    </row>
    <row r="103" spans="1:11" ht="34.5" customHeight="1" x14ac:dyDescent="0.25">
      <c r="A103" s="35">
        <v>181</v>
      </c>
      <c r="B103" s="13" t="s">
        <v>26</v>
      </c>
      <c r="C103" s="5">
        <v>1110</v>
      </c>
      <c r="D103" s="5">
        <v>810</v>
      </c>
      <c r="E103" s="15">
        <f>D103/C103*100</f>
        <v>72.972972972972968</v>
      </c>
      <c r="F103" s="5">
        <v>0</v>
      </c>
      <c r="G103" s="5">
        <v>0</v>
      </c>
      <c r="H103" s="17">
        <v>0</v>
      </c>
      <c r="I103" s="5">
        <v>0</v>
      </c>
      <c r="J103" s="5">
        <v>0</v>
      </c>
      <c r="K103" s="17">
        <v>0</v>
      </c>
    </row>
    <row r="104" spans="1:11" ht="15.95" customHeight="1" x14ac:dyDescent="0.25">
      <c r="A104" s="50" t="s">
        <v>2</v>
      </c>
      <c r="B104" s="50"/>
      <c r="C104" s="14">
        <f>C103</f>
        <v>1110</v>
      </c>
      <c r="D104" s="14">
        <f>D103</f>
        <v>810</v>
      </c>
      <c r="E104" s="16">
        <f>E103</f>
        <v>72.972972972972968</v>
      </c>
      <c r="F104" s="16">
        <f t="shared" ref="F104:K104" si="2">F103</f>
        <v>0</v>
      </c>
      <c r="G104" s="16">
        <f t="shared" si="2"/>
        <v>0</v>
      </c>
      <c r="H104" s="16">
        <f t="shared" si="2"/>
        <v>0</v>
      </c>
      <c r="I104" s="16">
        <f t="shared" si="2"/>
        <v>0</v>
      </c>
      <c r="J104" s="16">
        <f t="shared" si="2"/>
        <v>0</v>
      </c>
      <c r="K104" s="16">
        <f t="shared" si="2"/>
        <v>0</v>
      </c>
    </row>
    <row r="105" spans="1:11" ht="15.95" customHeight="1" x14ac:dyDescent="0.25">
      <c r="A105" s="50" t="s">
        <v>1</v>
      </c>
      <c r="B105" s="50"/>
      <c r="C105" s="14">
        <f>C103</f>
        <v>1110</v>
      </c>
      <c r="D105" s="14">
        <f>D104</f>
        <v>810</v>
      </c>
      <c r="E105" s="16">
        <f>E103</f>
        <v>72.972972972972968</v>
      </c>
      <c r="F105" s="16">
        <f t="shared" ref="F105:K105" si="3">F103</f>
        <v>0</v>
      </c>
      <c r="G105" s="16">
        <f t="shared" si="3"/>
        <v>0</v>
      </c>
      <c r="H105" s="16">
        <f t="shared" si="3"/>
        <v>0</v>
      </c>
      <c r="I105" s="16">
        <f t="shared" si="3"/>
        <v>0</v>
      </c>
      <c r="J105" s="16">
        <f t="shared" si="3"/>
        <v>0</v>
      </c>
      <c r="K105" s="16">
        <f t="shared" si="3"/>
        <v>0</v>
      </c>
    </row>
    <row r="106" spans="1:11" ht="33" customHeight="1" x14ac:dyDescent="0.25">
      <c r="A106" s="40" t="s">
        <v>56</v>
      </c>
      <c r="B106" s="41"/>
      <c r="C106" s="41"/>
      <c r="D106" s="41"/>
      <c r="E106" s="41"/>
      <c r="F106" s="41"/>
      <c r="G106" s="41"/>
      <c r="H106" s="41"/>
      <c r="I106" s="42"/>
      <c r="J106" s="42"/>
      <c r="K106" s="43"/>
    </row>
    <row r="107" spans="1:11" ht="18.75" customHeight="1" x14ac:dyDescent="0.25">
      <c r="A107" s="51" t="s">
        <v>40</v>
      </c>
      <c r="B107" s="52"/>
      <c r="C107" s="52"/>
      <c r="D107" s="52"/>
      <c r="E107" s="52"/>
      <c r="F107" s="52"/>
      <c r="G107" s="52"/>
      <c r="H107" s="52"/>
      <c r="I107" s="53"/>
      <c r="J107" s="53"/>
      <c r="K107" s="54"/>
    </row>
    <row r="108" spans="1:11" ht="32.25" customHeight="1" x14ac:dyDescent="0.25">
      <c r="A108" s="35">
        <v>191</v>
      </c>
      <c r="B108" s="13" t="s">
        <v>41</v>
      </c>
      <c r="C108" s="5">
        <v>7362.9</v>
      </c>
      <c r="D108" s="6">
        <v>7362.9</v>
      </c>
      <c r="E108" s="15">
        <f t="shared" ref="E108:E113" si="4">+D108/C108*100</f>
        <v>100</v>
      </c>
      <c r="F108" s="5">
        <v>0</v>
      </c>
      <c r="G108" s="6">
        <v>0</v>
      </c>
      <c r="H108" s="17">
        <v>0</v>
      </c>
      <c r="I108" s="5">
        <v>6700.2</v>
      </c>
      <c r="J108" s="29">
        <v>6700.2</v>
      </c>
      <c r="K108" s="17">
        <f>J108/I108*100</f>
        <v>100</v>
      </c>
    </row>
    <row r="109" spans="1:11" ht="15.6" customHeight="1" x14ac:dyDescent="0.25">
      <c r="A109" s="50" t="s">
        <v>2</v>
      </c>
      <c r="B109" s="50"/>
      <c r="C109" s="14">
        <f>SUM(C108:C108)</f>
        <v>7362.9</v>
      </c>
      <c r="D109" s="14">
        <f>SUM(D108:D108)</f>
        <v>7362.9</v>
      </c>
      <c r="E109" s="16">
        <f t="shared" si="4"/>
        <v>100</v>
      </c>
      <c r="F109" s="14">
        <f>SUM(F108:F108)</f>
        <v>0</v>
      </c>
      <c r="G109" s="14">
        <f>SUM(G108:G108)</f>
        <v>0</v>
      </c>
      <c r="H109" s="18">
        <v>0</v>
      </c>
      <c r="I109" s="14">
        <f>SUM(I108:I108)</f>
        <v>6700.2</v>
      </c>
      <c r="J109" s="26">
        <f>SUM(J108:J108)</f>
        <v>6700.2</v>
      </c>
      <c r="K109" s="18">
        <v>0</v>
      </c>
    </row>
    <row r="110" spans="1:11" ht="15.95" customHeight="1" x14ac:dyDescent="0.25">
      <c r="A110" s="51" t="s">
        <v>42</v>
      </c>
      <c r="B110" s="52"/>
      <c r="C110" s="52"/>
      <c r="D110" s="52"/>
      <c r="E110" s="52"/>
      <c r="F110" s="52"/>
      <c r="G110" s="52"/>
      <c r="H110" s="52"/>
      <c r="I110" s="53"/>
      <c r="J110" s="53"/>
      <c r="K110" s="54"/>
    </row>
    <row r="111" spans="1:11" ht="31.5" customHeight="1" x14ac:dyDescent="0.25">
      <c r="A111" s="35">
        <v>192</v>
      </c>
      <c r="B111" s="13" t="s">
        <v>41</v>
      </c>
      <c r="C111" s="5">
        <v>7037.3</v>
      </c>
      <c r="D111" s="6">
        <v>6216.8</v>
      </c>
      <c r="E111" s="15">
        <f t="shared" si="4"/>
        <v>88.340698847569371</v>
      </c>
      <c r="F111" s="5">
        <v>0</v>
      </c>
      <c r="G111" s="6">
        <v>0</v>
      </c>
      <c r="H111" s="17">
        <v>0</v>
      </c>
      <c r="I111" s="5">
        <v>0</v>
      </c>
      <c r="J111" s="6">
        <v>0</v>
      </c>
      <c r="K111" s="17">
        <v>0</v>
      </c>
    </row>
    <row r="112" spans="1:11" ht="15" customHeight="1" x14ac:dyDescent="0.25">
      <c r="A112" s="50" t="s">
        <v>2</v>
      </c>
      <c r="B112" s="50"/>
      <c r="C112" s="14">
        <f>SUM(C111:C111)</f>
        <v>7037.3</v>
      </c>
      <c r="D112" s="14">
        <f>SUM(D111:D111)</f>
        <v>6216.8</v>
      </c>
      <c r="E112" s="16">
        <f t="shared" si="4"/>
        <v>88.340698847569371</v>
      </c>
      <c r="F112" s="14">
        <f>SUM(F111:F111)</f>
        <v>0</v>
      </c>
      <c r="G112" s="14">
        <f>SUM(G111:G111)</f>
        <v>0</v>
      </c>
      <c r="H112" s="18">
        <v>0</v>
      </c>
      <c r="I112" s="14">
        <f>SUM(I111:I111)</f>
        <v>0</v>
      </c>
      <c r="J112" s="14">
        <f>SUM(J111:J111)</f>
        <v>0</v>
      </c>
      <c r="K112" s="18">
        <v>0</v>
      </c>
    </row>
    <row r="113" spans="1:11" ht="22.5" customHeight="1" x14ac:dyDescent="0.25">
      <c r="A113" s="50" t="s">
        <v>1</v>
      </c>
      <c r="B113" s="50"/>
      <c r="C113" s="14">
        <f>C112+C109</f>
        <v>14400.2</v>
      </c>
      <c r="D113" s="14">
        <f>D112+D109</f>
        <v>13579.7</v>
      </c>
      <c r="E113" s="16">
        <f t="shared" si="4"/>
        <v>94.302162469965694</v>
      </c>
      <c r="F113" s="14">
        <f>F112+F109</f>
        <v>0</v>
      </c>
      <c r="G113" s="14">
        <f>G112+G109</f>
        <v>0</v>
      </c>
      <c r="H113" s="16">
        <v>0</v>
      </c>
      <c r="I113" s="14">
        <f>I112+I109</f>
        <v>6700.2</v>
      </c>
      <c r="J113" s="14">
        <f>J112+J109</f>
        <v>6700.2</v>
      </c>
      <c r="K113" s="16">
        <f>+J113/I113*100</f>
        <v>100</v>
      </c>
    </row>
    <row r="114" spans="1:11" ht="25.5" customHeight="1" x14ac:dyDescent="0.3">
      <c r="A114" s="62" t="s">
        <v>0</v>
      </c>
      <c r="B114" s="62"/>
      <c r="C114" s="36">
        <f>C113+C100+C95+C90+C85+C80+C75+C70+C65+C57+C52+C47+C42+C35+C30+C25+C17+C105</f>
        <v>652082.99999999988</v>
      </c>
      <c r="D114" s="36">
        <f>D113+D100+D95+D90+D85+D80+D75+D70+D65+D57+D52+D47+D42+D35+D30+D25+D17+D105</f>
        <v>590563.4</v>
      </c>
      <c r="E114" s="37">
        <f>+D114/C114*100</f>
        <v>90.565679522392102</v>
      </c>
      <c r="F114" s="36">
        <f>F113+F100+F95+F90+F85+F80+F75+F70+F65+F57+F52+F47+F42+F35+F30+F25+F17+F105</f>
        <v>1800.44</v>
      </c>
      <c r="G114" s="36">
        <f>G113+G100+G95+G90+G85+G80+G75+G70+G65+G57+G52+G47+G42+G35+G30+G25+G17+G105</f>
        <v>1776.04</v>
      </c>
      <c r="H114" s="37">
        <f>+G114/F114*100</f>
        <v>98.644775721490291</v>
      </c>
      <c r="I114" s="36">
        <f>I113+I100+I95+I90+I85+I80+I75+I70+I65+I57+I52+I47+I42+I35+I30+I25+I17+I105</f>
        <v>392984.96</v>
      </c>
      <c r="J114" s="36">
        <f>J113+J100+J95+J90+J85+J80+J75+J70+J65+J57+J52+J47+J42+J35+J30+J25+J17+J105</f>
        <v>362805.45999999996</v>
      </c>
      <c r="K114" s="37">
        <f>+J114/I114*100</f>
        <v>92.320444019028088</v>
      </c>
    </row>
    <row r="115" spans="1:11" ht="12.75" customHeight="1" x14ac:dyDescent="0.25">
      <c r="A115" s="1"/>
      <c r="B115" s="1"/>
      <c r="C115" s="1"/>
      <c r="D115" s="1"/>
      <c r="E115" s="1"/>
      <c r="F115" s="1"/>
      <c r="G115" s="1"/>
      <c r="H115" s="7"/>
    </row>
    <row r="116" spans="1:11" ht="12.75" customHeight="1" x14ac:dyDescent="0.25">
      <c r="A116" s="1"/>
      <c r="B116" s="1"/>
      <c r="C116" s="1"/>
      <c r="D116" s="1"/>
      <c r="E116" s="1"/>
      <c r="F116" s="1"/>
      <c r="G116" s="1"/>
      <c r="H116" s="1"/>
    </row>
    <row r="117" spans="1:11" ht="39.75" customHeight="1" x14ac:dyDescent="0.3">
      <c r="A117" s="61" t="s">
        <v>60</v>
      </c>
      <c r="B117" s="61"/>
      <c r="C117" s="34"/>
      <c r="D117" s="34"/>
      <c r="E117" s="34"/>
      <c r="F117" s="34"/>
      <c r="G117" s="34" t="s">
        <v>61</v>
      </c>
      <c r="H117" s="1"/>
    </row>
    <row r="119" spans="1:11" s="32" customFormat="1" x14ac:dyDescent="0.25"/>
  </sheetData>
  <mergeCells count="93">
    <mergeCell ref="A117:B117"/>
    <mergeCell ref="A113:B113"/>
    <mergeCell ref="A114:B114"/>
    <mergeCell ref="A100:B100"/>
    <mergeCell ref="A105:B105"/>
    <mergeCell ref="A112:B112"/>
    <mergeCell ref="A110:K110"/>
    <mergeCell ref="A71:K71"/>
    <mergeCell ref="A69:B69"/>
    <mergeCell ref="A66:K66"/>
    <mergeCell ref="A64:B64"/>
    <mergeCell ref="A82:K82"/>
    <mergeCell ref="A84:B84"/>
    <mergeCell ref="A85:B85"/>
    <mergeCell ref="A92:K92"/>
    <mergeCell ref="A101:K101"/>
    <mergeCell ref="A97:K97"/>
    <mergeCell ref="A102:K102"/>
    <mergeCell ref="A95:B95"/>
    <mergeCell ref="A65:B65"/>
    <mergeCell ref="A61:B61"/>
    <mergeCell ref="A104:B104"/>
    <mergeCell ref="A109:B109"/>
    <mergeCell ref="A107:K107"/>
    <mergeCell ref="A99:B99"/>
    <mergeCell ref="A91:K91"/>
    <mergeCell ref="A96:K96"/>
    <mergeCell ref="A94:B94"/>
    <mergeCell ref="A89:B89"/>
    <mergeCell ref="A70:B70"/>
    <mergeCell ref="A106:K106"/>
    <mergeCell ref="A87:K87"/>
    <mergeCell ref="A90:B90"/>
    <mergeCell ref="A86:K86"/>
    <mergeCell ref="A75:B75"/>
    <mergeCell ref="A79:B79"/>
    <mergeCell ref="A80:B80"/>
    <mergeCell ref="A76:K76"/>
    <mergeCell ref="A81:K81"/>
    <mergeCell ref="A77:K77"/>
    <mergeCell ref="A44:H44"/>
    <mergeCell ref="A46:B46"/>
    <mergeCell ref="A47:B47"/>
    <mergeCell ref="A74:B74"/>
    <mergeCell ref="A72:K72"/>
    <mergeCell ref="A51:B51"/>
    <mergeCell ref="A49:K49"/>
    <mergeCell ref="A62:K62"/>
    <mergeCell ref="A53:K53"/>
    <mergeCell ref="A59:K59"/>
    <mergeCell ref="A52:B52"/>
    <mergeCell ref="A54:K54"/>
    <mergeCell ref="A57:B57"/>
    <mergeCell ref="A58:K58"/>
    <mergeCell ref="A56:B56"/>
    <mergeCell ref="A67:K67"/>
    <mergeCell ref="A43:K43"/>
    <mergeCell ref="A48:K48"/>
    <mergeCell ref="A34:B34"/>
    <mergeCell ref="A31:K31"/>
    <mergeCell ref="A19:K19"/>
    <mergeCell ref="A22:K22"/>
    <mergeCell ref="A27:K27"/>
    <mergeCell ref="A30:B30"/>
    <mergeCell ref="A29:B29"/>
    <mergeCell ref="A25:B25"/>
    <mergeCell ref="A32:K32"/>
    <mergeCell ref="A35:B35"/>
    <mergeCell ref="A41:B41"/>
    <mergeCell ref="A42:B42"/>
    <mergeCell ref="A36:K36"/>
    <mergeCell ref="A37:K37"/>
    <mergeCell ref="A17:B17"/>
    <mergeCell ref="C5:C7"/>
    <mergeCell ref="I6:K6"/>
    <mergeCell ref="D5:D7"/>
    <mergeCell ref="F5:K5"/>
    <mergeCell ref="G4:K4"/>
    <mergeCell ref="A18:K18"/>
    <mergeCell ref="A1:K1"/>
    <mergeCell ref="A26:K26"/>
    <mergeCell ref="A14:A15"/>
    <mergeCell ref="A5:A7"/>
    <mergeCell ref="A12:B12"/>
    <mergeCell ref="A16:B16"/>
    <mergeCell ref="A10:K10"/>
    <mergeCell ref="A13:K13"/>
    <mergeCell ref="B5:B7"/>
    <mergeCell ref="A24:B24"/>
    <mergeCell ref="F6:H6"/>
    <mergeCell ref="A9:K9"/>
    <mergeCell ref="A21:B21"/>
    <mergeCell ref="E5:E7"/>
  </mergeCells>
  <phoneticPr fontId="6" type="noConversion"/>
  <pageMargins left="0.74803149606299213" right="0.6692913385826772" top="0.98425196850393704" bottom="0.59055118110236227" header="0.51181102362204722" footer="0.51181102362204722"/>
  <pageSetup paperSize="9" scale="62" fitToHeight="0" orientation="landscape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исп бюдж (фин)_1</vt:lpstr>
      <vt:lpstr>'исп бюдж (фин)_1'!Заголовки_для_печати</vt:lpstr>
      <vt:lpstr>'исп бюдж (фин)_1'!Область_печати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Гончаренко</dc:creator>
  <cp:lastModifiedBy>Шелковник Анна Анатольевна</cp:lastModifiedBy>
  <cp:lastPrinted>2017-12-12T07:17:08Z</cp:lastPrinted>
  <dcterms:created xsi:type="dcterms:W3CDTF">2016-09-02T06:32:07Z</dcterms:created>
  <dcterms:modified xsi:type="dcterms:W3CDTF">2017-12-12T07:17:43Z</dcterms:modified>
</cp:coreProperties>
</file>