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firstSheet="1" activeTab="19"/>
  </bookViews>
  <sheets>
    <sheet name="1.1" sheetId="1" r:id="rId1"/>
    <sheet name="1.2" sheetId="2" r:id="rId2"/>
    <sheet name="1.3" sheetId="3" r:id="rId3"/>
    <sheet name="1.4" sheetId="4" r:id="rId4"/>
    <sheet name="2.1" sheetId="5" r:id="rId5"/>
    <sheet name="2.2" sheetId="6" r:id="rId6"/>
    <sheet name="2.3" sheetId="7" r:id="rId7"/>
    <sheet name="2.4" sheetId="8" r:id="rId8"/>
    <sheet name="2.5" sheetId="9" r:id="rId9"/>
    <sheet name="2.6" sheetId="10" r:id="rId10"/>
    <sheet name="2.7" sheetId="11" r:id="rId11"/>
    <sheet name="2.8" sheetId="12" r:id="rId12"/>
    <sheet name="3.1" sheetId="13" r:id="rId13"/>
    <sheet name="3.2" sheetId="14" r:id="rId14"/>
    <sheet name="4.1" sheetId="15" r:id="rId15"/>
    <sheet name="4.2" sheetId="16" r:id="rId16"/>
    <sheet name="5.1" sheetId="17" r:id="rId17"/>
    <sheet name="5.2" sheetId="18" r:id="rId18"/>
    <sheet name="5.3" sheetId="19" r:id="rId19"/>
    <sheet name="5.4" sheetId="20" r:id="rId20"/>
  </sheets>
  <definedNames/>
  <calcPr fullCalcOnLoad="1"/>
</workbook>
</file>

<file path=xl/sharedStrings.xml><?xml version="1.0" encoding="utf-8"?>
<sst xmlns="http://schemas.openxmlformats.org/spreadsheetml/2006/main" count="356" uniqueCount="96">
  <si>
    <t>Своевременность предоставления бюджетной отчетности в финансовое управление администрации муниципального образования Приморско-Ахтарский район</t>
  </si>
  <si>
    <t>А – количество месяцев в отчетном финансовом году, за которые бюджетная отчетность представлена позже установленного срока</t>
  </si>
  <si>
    <t>Качество составления Доклада о результатах и основных направлениях деятельности субъекта бюджетного планирования</t>
  </si>
  <si>
    <t>Наименование ГРБС</t>
  </si>
  <si>
    <t>Совет</t>
  </si>
  <si>
    <t>Администрация</t>
  </si>
  <si>
    <t>Финансовое управление</t>
  </si>
  <si>
    <t>Управление образования</t>
  </si>
  <si>
    <t>Отдел культуры</t>
  </si>
  <si>
    <t>Отдел физической культуры</t>
  </si>
  <si>
    <t>Отдел по делам молодежи</t>
  </si>
  <si>
    <t>Отдел по вопросам семьи</t>
  </si>
  <si>
    <t xml:space="preserve">Наличие Доклада о результатах и основных направлениях деятельности </t>
  </si>
  <si>
    <t>Возвращался/ не возвращался</t>
  </si>
  <si>
    <t>Наличие предоставленных в соответствии с утвержденным порядком обоснований бюджетных ассигнований</t>
  </si>
  <si>
    <t>Наличие представленных обоснований бюджетных ассигнований</t>
  </si>
  <si>
    <t>Доля бюджетных ассигнований, представленных в программном виде</t>
  </si>
  <si>
    <t>Качество планирования расходов: доля суммы изменений в сводную бюджетную роспись бюджета МО Приморско-Ахтарский район</t>
  </si>
  <si>
    <t>S1 - cумма положительных изменений СБР и ЛБО в случае увеличения бюджетных ассигнований за счет экономии по использованию БА на оказание муниципальных услуг, изменений бюджетной классификации и (или) кодов мероприятий</t>
  </si>
  <si>
    <t>b - объем бюджетных ассигнований согласно сводной бюджетной росписи бюджета МО Приморско-Ахтарский район с учетом внесенных в нее изменений по осостоянию на конец отчетного периода</t>
  </si>
  <si>
    <t>Доля неиспользованных на конец отчетного финансового года бюджетных ассигнований</t>
  </si>
  <si>
    <t>b - объем бюджетных ассигнований в отчетном финансовом году согласно сводной бюджетной росписи бюджета МО Приморско-Ахтарский район с учетом внесенных в нее изменений</t>
  </si>
  <si>
    <t>Е - кассовое исполнение расходов ГРБС в отчетном финансовом году</t>
  </si>
  <si>
    <t>Равномерность расходов</t>
  </si>
  <si>
    <t>Еср - средний объем кассовых расходов за I-III квартал отчетного периода (за счет собственных средств бюджета МО Приморско-Ахтарский район)</t>
  </si>
  <si>
    <t>январь</t>
  </si>
  <si>
    <t>февраль</t>
  </si>
  <si>
    <t>март</t>
  </si>
  <si>
    <t>апрель</t>
  </si>
  <si>
    <t>июль</t>
  </si>
  <si>
    <t>август</t>
  </si>
  <si>
    <t xml:space="preserve">май </t>
  </si>
  <si>
    <t>июнь</t>
  </si>
  <si>
    <t>сентябрь</t>
  </si>
  <si>
    <t>октябрь</t>
  </si>
  <si>
    <t>ноябрь</t>
  </si>
  <si>
    <t>декабрь</t>
  </si>
  <si>
    <t>план</t>
  </si>
  <si>
    <t>факт</t>
  </si>
  <si>
    <t>Показатели исполнения кассового плана за каждый месяц отчетного периода</t>
  </si>
  <si>
    <t>Качество составления прогноза по кассовым выплатам</t>
  </si>
  <si>
    <t>Эффективность управления  кредиторской задолженностью по расчетам с поставщиками и подрядчиками</t>
  </si>
  <si>
    <t>К - объем кредиторской задолженности по расчетам с поставщиками и подрядчиками по состоянию на 1 января года, следующего за отчетным</t>
  </si>
  <si>
    <t>Е - кассовое исполнение расходов в отчетном финансовом году</t>
  </si>
  <si>
    <t>Доля аннулированных расходных расписаний</t>
  </si>
  <si>
    <t>No - количество аннулированных в отчетном периоде оформленных ГРБС расходных расписаний</t>
  </si>
  <si>
    <t>N - общее количество принятых от ГРБС отделом казначейского контроля финансового управления расходных расписаний, оформленных ГРБС</t>
  </si>
  <si>
    <t>Качество составления прогнозных показателей исполнения бюджетных обязательств</t>
  </si>
  <si>
    <t>Р - общее количество справок об изменении кассового плана в части кассовых выплат (за счет собственных средств бюджета МО)</t>
  </si>
  <si>
    <t>Наличие просроченной кредиторской задолженности муниципальных учреждений на конец отчетного периода</t>
  </si>
  <si>
    <t>Динамика управления дебиторской задолженностью по расчетам с поставщиками и подрядчиками</t>
  </si>
  <si>
    <t>Р - объем просроченной кредиторской задолженности муниципальных учреждений на конец отчетного периода</t>
  </si>
  <si>
    <t>Эффективность использования межбюджетных трансфертов, полученных из краевого бюджета</t>
  </si>
  <si>
    <t>Nа - объем поступивших в бюджет МО Приморско-Ахтарский район межбюджетных трансфертов в отчетном финансовом году</t>
  </si>
  <si>
    <t>Качество администрирования доходов по возврату остатков в краевой бюджет</t>
  </si>
  <si>
    <t>Rp - плановые объемы доходов по возврату остатков в краевой бюджет по состоянию на 1 апреля года, следующего за отчетным</t>
  </si>
  <si>
    <t>Rj - кассовое исполнение по доходам по возврату остатков в краевой бюджет по состоянию на 1 апреля года, следующего за отчетным</t>
  </si>
  <si>
    <t>Представление в составе годовой бюджетной отчетности Сведений о мерах по повышению эффективности расходования бюджетных средств</t>
  </si>
  <si>
    <t>Наличие в годовой бюджетной отчетности за отчетный финансовый год запалненной таблицы "Сведения о мерах по повышению эффективноости расходования бюджетных средств"</t>
  </si>
  <si>
    <t>Динамика нарушений, выявленных в ходе внешних контрольных мероприятий</t>
  </si>
  <si>
    <t>No - количество нарушений, выявленных в ходе внешних контрольных мероприятий, по состоянию на 1 января отчетного года, отпределяемое в соответствии с таблицей "Сведения о результатах внешних контрольных мероприятий"</t>
  </si>
  <si>
    <t>N1 - количество нарушений, выявленных в ходе внешних контрольных мероприятий, по состоянию на 1 января года, следующего за отчетным, отпределяемое в соответствии с таблицей "Сведения о результатах внешних контрольных мероприятий"</t>
  </si>
  <si>
    <t>Проведение инвентаризаций</t>
  </si>
  <si>
    <t>Наличие в годовой бюджетной отчетности за отчетный финансовый год заполненной таблицы "Сведения о проведении инвентаризаций"</t>
  </si>
  <si>
    <t>Доля недостач и хищений денежных средств и материальных ценностей</t>
  </si>
  <si>
    <t>Т - сумма установленных недостач и хищений денежных средств и материальных ценностей у ГРБС в отчетном финансовом году</t>
  </si>
  <si>
    <t>О - основные средства (остаточная стоимость) ГРБС</t>
  </si>
  <si>
    <t>N - нематериальные активы (остаточная стоимость) ГРБС</t>
  </si>
  <si>
    <t>М - материальные запасы ГРБС</t>
  </si>
  <si>
    <t>А - вложения ГРБС в нефинансовые активы</t>
  </si>
  <si>
    <t>R - нефинансовые активы ГРБС в пути</t>
  </si>
  <si>
    <t>S - денежные средства ГРБС</t>
  </si>
  <si>
    <t>V - финансовые вложения ГРБС</t>
  </si>
  <si>
    <t xml:space="preserve">Sобщ - общая сумма бюджетных ассигнований, предусмотренная решением Совета МО </t>
  </si>
  <si>
    <t>Е1 - кассовые расходы в1  квартале отчетного периода (за счет собственных средств бюджета МО Приморско-Ахтарский район)</t>
  </si>
  <si>
    <t>Е2 - кассовые расходы во 2 квартале отчетного периода (за счет собственных средств бюджета МО Приморско-Ахтарский район)</t>
  </si>
  <si>
    <t>Е3 - кассовые расходы в 3 квартале отчетного периода (за счет собственных средств бюджета МО Приморско-Ахтарский район)</t>
  </si>
  <si>
    <t>Е4 - кассовые расходы в 4 квартале отчетного периода (за счет собственных средств бюджета МО Приморско-Ахтарский район)</t>
  </si>
  <si>
    <t>na - остатки целевых средств  бюджетаМО Приморско-Ахтарский район, образовавшиеся на 1 января года, следующего за отчетным</t>
  </si>
  <si>
    <t>% исполнения</t>
  </si>
  <si>
    <t>КСП</t>
  </si>
  <si>
    <t xml:space="preserve">КСП </t>
  </si>
  <si>
    <t>ксп</t>
  </si>
  <si>
    <t>Dn-1 - объем дебиторской задолженности по расчетам с поставщиками и подрядчиками по состоянию на 1 января отчетного года (01.01.2013)</t>
  </si>
  <si>
    <t>Dn - объем дебиторской задолженности по расчетам с поставщиками и подрядчиками по состоянию на 1 января года, следующего за отчетным</t>
  </si>
  <si>
    <t>Sp - cумма бюджетных ассигнований, представленная в виде муниципальных программ</t>
  </si>
  <si>
    <t>2015 год</t>
  </si>
  <si>
    <t>представлен</t>
  </si>
  <si>
    <t>представлен с нарушением порядка</t>
  </si>
  <si>
    <t>не возвращался</t>
  </si>
  <si>
    <t>не представлены</t>
  </si>
  <si>
    <t>представлены</t>
  </si>
  <si>
    <t>Доля муниципальных учреждений, выполнивших муниципальное задание (в пределах установленных допустимых отклонений от установленных показателей) в общем количестве муниципальных учреждений, которым установлены муниципальные задания</t>
  </si>
  <si>
    <t>Количество муниципальных учреждений, выполнивших муниципальное задание (в пределах установленных допустимых отклонений от установленных показателей)</t>
  </si>
  <si>
    <t>Общее количество муниципальных учреждений, которым установлены муниципальные задания</t>
  </si>
  <si>
    <t>имеется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</si>
</sst>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#,##0.0"/>
    <numFmt numFmtId="188" formatCode="#,##0.00;[Red]\-#,##0.00;0.00"/>
    <numFmt numFmtId="189" formatCode="0.00000"/>
    <numFmt numFmtId="190" formatCode="#,##0.000"/>
  </numFmts>
  <fonts count="27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Arial Cyr"/>
      <family val="0"/>
    </font>
    <font>
      <sz val="8"/>
      <color indexed="10"/>
      <name val="Arial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4" borderId="10" xfId="0" applyFill="1" applyBorder="1" applyAlignment="1">
      <alignment wrapText="1"/>
    </xf>
    <xf numFmtId="0" fontId="0" fillId="22" borderId="10" xfId="0" applyFill="1" applyBorder="1" applyAlignment="1">
      <alignment/>
    </xf>
    <xf numFmtId="0" fontId="0" fillId="4" borderId="10" xfId="0" applyFill="1" applyBorder="1" applyAlignment="1">
      <alignment horizontal="center" wrapText="1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187" fontId="0" fillId="0" borderId="10" xfId="0" applyNumberFormat="1" applyBorder="1" applyAlignment="1">
      <alignment/>
    </xf>
    <xf numFmtId="0" fontId="0" fillId="0" borderId="0" xfId="0" applyFill="1" applyBorder="1" applyAlignment="1">
      <alignment wrapText="1"/>
    </xf>
    <xf numFmtId="16" fontId="0" fillId="0" borderId="0" xfId="0" applyNumberFormat="1" applyAlignment="1">
      <alignment/>
    </xf>
    <xf numFmtId="188" fontId="6" fillId="0" borderId="10" xfId="53" applyNumberFormat="1" applyFont="1" applyFill="1" applyBorder="1" applyAlignment="1" applyProtection="1">
      <alignment/>
      <protection hidden="1"/>
    </xf>
    <xf numFmtId="4" fontId="7" fillId="0" borderId="10" xfId="0" applyNumberFormat="1" applyFont="1" applyBorder="1" applyAlignment="1">
      <alignment/>
    </xf>
    <xf numFmtId="188" fontId="6" fillId="0" borderId="10" xfId="53" applyNumberFormat="1" applyFont="1" applyFill="1" applyBorder="1" applyAlignment="1" applyProtection="1">
      <alignment horizontal="right"/>
      <protection hidden="1"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42" applyFont="1" applyBorder="1" applyAlignment="1" applyProtection="1">
      <alignment horizontal="center"/>
      <protection/>
    </xf>
    <xf numFmtId="187" fontId="0" fillId="0" borderId="0" xfId="0" applyNumberFormat="1" applyAlignment="1">
      <alignment/>
    </xf>
    <xf numFmtId="187" fontId="0" fillId="0" borderId="0" xfId="0" applyNumberFormat="1" applyFill="1" applyBorder="1" applyAlignment="1">
      <alignment/>
    </xf>
    <xf numFmtId="187" fontId="0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>
      <alignment/>
    </xf>
    <xf numFmtId="0" fontId="1" fillId="22" borderId="0" xfId="0" applyFont="1" applyFill="1" applyBorder="1" applyAlignment="1">
      <alignment horizontal="center" wrapText="1"/>
    </xf>
    <xf numFmtId="188" fontId="8" fillId="0" borderId="10" xfId="53" applyNumberFormat="1" applyFont="1" applyFill="1" applyBorder="1" applyAlignment="1" applyProtection="1">
      <alignment/>
      <protection hidden="1"/>
    </xf>
    <xf numFmtId="188" fontId="8" fillId="0" borderId="10" xfId="53" applyNumberFormat="1" applyFont="1" applyFill="1" applyBorder="1" applyAlignment="1" applyProtection="1">
      <alignment horizontal="right"/>
      <protection hidden="1"/>
    </xf>
    <xf numFmtId="0" fontId="0" fillId="22" borderId="12" xfId="0" applyFill="1" applyBorder="1" applyAlignment="1">
      <alignment/>
    </xf>
    <xf numFmtId="188" fontId="0" fillId="0" borderId="10" xfId="0" applyNumberFormat="1" applyBorder="1" applyAlignment="1">
      <alignment/>
    </xf>
    <xf numFmtId="188" fontId="4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22" borderId="10" xfId="0" applyFill="1" applyBorder="1" applyAlignment="1">
      <alignment wrapText="1"/>
    </xf>
    <xf numFmtId="0" fontId="0" fillId="0" borderId="0" xfId="0" applyBorder="1" applyAlignment="1">
      <alignment/>
    </xf>
    <xf numFmtId="187" fontId="0" fillId="0" borderId="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5" fillId="0" borderId="0" xfId="0" applyFont="1" applyAlignment="1">
      <alignment/>
    </xf>
    <xf numFmtId="190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4" fontId="0" fillId="0" borderId="10" xfId="42" applyNumberFormat="1" applyFont="1" applyBorder="1" applyAlignment="1" applyProtection="1">
      <alignment horizontal="right"/>
      <protection/>
    </xf>
    <xf numFmtId="4" fontId="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wrapText="1"/>
    </xf>
    <xf numFmtId="190" fontId="0" fillId="24" borderId="10" xfId="0" applyNumberFormat="1" applyFill="1" applyBorder="1" applyAlignment="1">
      <alignment/>
    </xf>
    <xf numFmtId="0" fontId="1" fillId="22" borderId="12" xfId="0" applyFont="1" applyFill="1" applyBorder="1" applyAlignment="1">
      <alignment horizontal="center" wrapText="1"/>
    </xf>
    <xf numFmtId="0" fontId="1" fillId="22" borderId="13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22" borderId="15" xfId="0" applyFont="1" applyFill="1" applyBorder="1" applyAlignment="1">
      <alignment horizontal="left" wrapText="1"/>
    </xf>
    <xf numFmtId="0" fontId="1" fillId="22" borderId="0" xfId="0" applyFont="1" applyFill="1" applyBorder="1" applyAlignment="1">
      <alignment horizontal="left" wrapText="1"/>
    </xf>
    <xf numFmtId="0" fontId="0" fillId="4" borderId="16" xfId="0" applyFill="1" applyBorder="1" applyAlignment="1">
      <alignment horizontal="center" wrapText="1"/>
    </xf>
    <xf numFmtId="0" fontId="0" fillId="4" borderId="15" xfId="0" applyFill="1" applyBorder="1" applyAlignment="1">
      <alignment horizontal="center" wrapText="1"/>
    </xf>
    <xf numFmtId="0" fontId="0" fillId="4" borderId="17" xfId="0" applyFill="1" applyBorder="1" applyAlignment="1">
      <alignment horizontal="center" wrapText="1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18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D14"/>
  <sheetViews>
    <sheetView zoomScalePageLayoutView="0" workbookViewId="0" topLeftCell="A1">
      <selection activeCell="C14" sqref="C14"/>
    </sheetView>
  </sheetViews>
  <sheetFormatPr defaultColWidth="9.140625" defaultRowHeight="12.75"/>
  <cols>
    <col min="2" max="2" width="26.140625" style="0" customWidth="1"/>
    <col min="3" max="3" width="25.7109375" style="0" customWidth="1"/>
    <col min="4" max="4" width="15.140625" style="0" customWidth="1"/>
  </cols>
  <sheetData>
    <row r="2" spans="2:4" ht="52.5" customHeight="1">
      <c r="B2" s="43" t="s">
        <v>2</v>
      </c>
      <c r="C2" s="44"/>
      <c r="D2" s="44"/>
    </row>
    <row r="5" spans="2:4" ht="87" customHeight="1">
      <c r="B5" s="2" t="s">
        <v>3</v>
      </c>
      <c r="C5" s="2" t="s">
        <v>12</v>
      </c>
      <c r="D5" s="2" t="s">
        <v>13</v>
      </c>
    </row>
    <row r="6" spans="2:4" ht="12.75">
      <c r="B6" s="3" t="s">
        <v>4</v>
      </c>
      <c r="C6" s="29" t="s">
        <v>87</v>
      </c>
      <c r="D6" s="40" t="s">
        <v>89</v>
      </c>
    </row>
    <row r="7" spans="2:4" ht="12.75">
      <c r="B7" s="3" t="s">
        <v>5</v>
      </c>
      <c r="C7" s="29" t="s">
        <v>87</v>
      </c>
      <c r="D7" s="40" t="s">
        <v>89</v>
      </c>
    </row>
    <row r="8" spans="2:4" ht="12.75">
      <c r="B8" s="30" t="s">
        <v>81</v>
      </c>
      <c r="C8" s="29" t="s">
        <v>87</v>
      </c>
      <c r="D8" s="40" t="s">
        <v>89</v>
      </c>
    </row>
    <row r="9" spans="2:4" ht="12.75">
      <c r="B9" s="3" t="s">
        <v>6</v>
      </c>
      <c r="C9" s="29" t="s">
        <v>87</v>
      </c>
      <c r="D9" s="40" t="s">
        <v>89</v>
      </c>
    </row>
    <row r="10" spans="2:4" ht="12.75">
      <c r="B10" s="3" t="s">
        <v>7</v>
      </c>
      <c r="C10" s="29" t="s">
        <v>87</v>
      </c>
      <c r="D10" s="40" t="s">
        <v>89</v>
      </c>
    </row>
    <row r="11" spans="2:4" ht="12.75">
      <c r="B11" s="3" t="s">
        <v>8</v>
      </c>
      <c r="C11" s="29" t="s">
        <v>87</v>
      </c>
      <c r="D11" s="40" t="s">
        <v>89</v>
      </c>
    </row>
    <row r="12" spans="2:4" ht="12.75">
      <c r="B12" s="3" t="s">
        <v>9</v>
      </c>
      <c r="C12" s="29" t="s">
        <v>87</v>
      </c>
      <c r="D12" s="40" t="s">
        <v>89</v>
      </c>
    </row>
    <row r="13" spans="2:4" ht="25.5">
      <c r="B13" s="3" t="s">
        <v>10</v>
      </c>
      <c r="C13" s="41" t="s">
        <v>88</v>
      </c>
      <c r="D13" s="40" t="s">
        <v>89</v>
      </c>
    </row>
    <row r="14" spans="2:4" ht="25.5">
      <c r="B14" s="3" t="s">
        <v>11</v>
      </c>
      <c r="C14" s="41" t="s">
        <v>88</v>
      </c>
      <c r="D14" s="40" t="s">
        <v>89</v>
      </c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C14"/>
  <sheetViews>
    <sheetView zoomScalePageLayoutView="0" workbookViewId="0" topLeftCell="A1">
      <selection activeCell="B19" sqref="B19"/>
    </sheetView>
  </sheetViews>
  <sheetFormatPr defaultColWidth="9.140625" defaultRowHeight="12.75"/>
  <cols>
    <col min="2" max="2" width="26.140625" style="0" customWidth="1"/>
    <col min="3" max="3" width="25.7109375" style="0" customWidth="1"/>
  </cols>
  <sheetData>
    <row r="2" spans="2:3" ht="44.25" customHeight="1">
      <c r="B2" s="43" t="s">
        <v>47</v>
      </c>
      <c r="C2" s="44"/>
    </row>
    <row r="5" spans="2:3" ht="87" customHeight="1">
      <c r="B5" s="2" t="s">
        <v>3</v>
      </c>
      <c r="C5" s="2" t="s">
        <v>48</v>
      </c>
    </row>
    <row r="6" spans="2:3" ht="12.75">
      <c r="B6" s="3" t="s">
        <v>4</v>
      </c>
      <c r="C6" s="36">
        <v>1</v>
      </c>
    </row>
    <row r="7" spans="2:3" ht="12.75">
      <c r="B7" s="3" t="s">
        <v>5</v>
      </c>
      <c r="C7" s="15">
        <v>29</v>
      </c>
    </row>
    <row r="8" spans="2:3" ht="12.75">
      <c r="B8" s="3" t="s">
        <v>6</v>
      </c>
      <c r="C8" s="15">
        <v>2</v>
      </c>
    </row>
    <row r="9" spans="2:3" ht="12.75">
      <c r="B9" s="3" t="s">
        <v>80</v>
      </c>
      <c r="C9" s="15">
        <v>2</v>
      </c>
    </row>
    <row r="10" spans="2:3" ht="12.75">
      <c r="B10" s="3" t="s">
        <v>7</v>
      </c>
      <c r="C10" s="15">
        <v>28</v>
      </c>
    </row>
    <row r="11" spans="2:3" ht="12.75">
      <c r="B11" s="3" t="s">
        <v>8</v>
      </c>
      <c r="C11" s="15">
        <v>11</v>
      </c>
    </row>
    <row r="12" spans="2:3" ht="12.75">
      <c r="B12" s="3" t="s">
        <v>9</v>
      </c>
      <c r="C12" s="16">
        <v>11</v>
      </c>
    </row>
    <row r="13" spans="2:3" ht="12.75">
      <c r="B13" s="3" t="s">
        <v>10</v>
      </c>
      <c r="C13" s="15">
        <v>3</v>
      </c>
    </row>
    <row r="14" spans="2:3" ht="12.75">
      <c r="B14" s="3" t="s">
        <v>11</v>
      </c>
      <c r="C14" s="15">
        <v>0</v>
      </c>
    </row>
  </sheetData>
  <sheetProtection/>
  <mergeCells count="1">
    <mergeCell ref="B2:C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C14"/>
  <sheetViews>
    <sheetView zoomScalePageLayoutView="0" workbookViewId="0" topLeftCell="A1">
      <selection activeCell="B9" sqref="B9"/>
    </sheetView>
  </sheetViews>
  <sheetFormatPr defaultColWidth="9.140625" defaultRowHeight="12.75"/>
  <cols>
    <col min="2" max="2" width="26.140625" style="0" customWidth="1"/>
    <col min="3" max="3" width="25.7109375" style="0" customWidth="1"/>
  </cols>
  <sheetData>
    <row r="2" spans="2:3" ht="27.75" customHeight="1">
      <c r="B2" s="43" t="s">
        <v>49</v>
      </c>
      <c r="C2" s="44"/>
    </row>
    <row r="5" spans="2:3" ht="87" customHeight="1">
      <c r="B5" s="2" t="s">
        <v>3</v>
      </c>
      <c r="C5" s="2" t="s">
        <v>51</v>
      </c>
    </row>
    <row r="6" spans="2:3" ht="12.75">
      <c r="B6" s="3" t="s">
        <v>4</v>
      </c>
      <c r="C6" s="37">
        <v>0</v>
      </c>
    </row>
    <row r="7" spans="2:3" ht="12.75">
      <c r="B7" s="3" t="s">
        <v>5</v>
      </c>
      <c r="C7" s="37">
        <v>0</v>
      </c>
    </row>
    <row r="8" spans="2:3" ht="12.75">
      <c r="B8" s="3" t="s">
        <v>6</v>
      </c>
      <c r="C8" s="37">
        <v>0</v>
      </c>
    </row>
    <row r="9" spans="2:3" ht="12.75">
      <c r="B9" s="3" t="s">
        <v>80</v>
      </c>
      <c r="C9" s="37">
        <v>0</v>
      </c>
    </row>
    <row r="10" spans="2:3" ht="12.75">
      <c r="B10" s="3" t="s">
        <v>7</v>
      </c>
      <c r="C10" s="37">
        <v>0</v>
      </c>
    </row>
    <row r="11" spans="2:3" ht="12.75">
      <c r="B11" s="3" t="s">
        <v>8</v>
      </c>
      <c r="C11" s="37">
        <v>0</v>
      </c>
    </row>
    <row r="12" spans="2:3" ht="12.75">
      <c r="B12" s="3" t="s">
        <v>9</v>
      </c>
      <c r="C12" s="38">
        <v>0</v>
      </c>
    </row>
    <row r="13" spans="2:3" ht="12.75">
      <c r="B13" s="3" t="s">
        <v>10</v>
      </c>
      <c r="C13" s="39">
        <v>0</v>
      </c>
    </row>
    <row r="14" spans="2:3" ht="12.75">
      <c r="B14" s="3" t="s">
        <v>11</v>
      </c>
      <c r="C14" s="37">
        <v>0</v>
      </c>
    </row>
  </sheetData>
  <sheetProtection/>
  <mergeCells count="1">
    <mergeCell ref="B2:C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D14"/>
  <sheetViews>
    <sheetView zoomScalePageLayoutView="0" workbookViewId="0" topLeftCell="A1">
      <selection activeCell="C17" sqref="C17"/>
    </sheetView>
  </sheetViews>
  <sheetFormatPr defaultColWidth="9.140625" defaultRowHeight="12.75"/>
  <cols>
    <col min="2" max="2" width="25.7109375" style="0" customWidth="1"/>
    <col min="3" max="3" width="27.8515625" style="0" customWidth="1"/>
    <col min="4" max="4" width="22.57421875" style="0" customWidth="1"/>
  </cols>
  <sheetData>
    <row r="2" spans="2:4" ht="27.75" customHeight="1">
      <c r="B2" s="43" t="s">
        <v>50</v>
      </c>
      <c r="C2" s="44"/>
      <c r="D2" s="44"/>
    </row>
    <row r="5" spans="2:4" ht="102" customHeight="1">
      <c r="B5" s="2" t="s">
        <v>3</v>
      </c>
      <c r="C5" s="2" t="s">
        <v>84</v>
      </c>
      <c r="D5" s="2" t="s">
        <v>83</v>
      </c>
    </row>
    <row r="6" spans="2:4" ht="12.75">
      <c r="B6" s="3" t="s">
        <v>4</v>
      </c>
      <c r="C6" s="21">
        <v>342.2</v>
      </c>
      <c r="D6" s="21">
        <v>406.72</v>
      </c>
    </row>
    <row r="7" spans="2:4" ht="12.75">
      <c r="B7" s="3" t="s">
        <v>5</v>
      </c>
      <c r="C7" s="21">
        <v>1890896.74</v>
      </c>
      <c r="D7" s="21">
        <v>430687.55</v>
      </c>
    </row>
    <row r="8" spans="2:4" ht="12.75">
      <c r="B8" s="3" t="s">
        <v>6</v>
      </c>
      <c r="C8">
        <v>11878.72</v>
      </c>
      <c r="D8">
        <v>15430.36</v>
      </c>
    </row>
    <row r="9" spans="2:4" ht="12.75">
      <c r="B9" s="3" t="s">
        <v>81</v>
      </c>
      <c r="C9" s="21">
        <v>650</v>
      </c>
      <c r="D9" s="21">
        <v>5411.54</v>
      </c>
    </row>
    <row r="10" spans="2:4" ht="12.75">
      <c r="B10" s="3" t="s">
        <v>7</v>
      </c>
      <c r="C10" s="21">
        <v>69201.13</v>
      </c>
      <c r="D10" s="21">
        <v>110283.01</v>
      </c>
    </row>
    <row r="11" spans="2:4" ht="12.75">
      <c r="B11" s="3" t="s">
        <v>8</v>
      </c>
      <c r="C11" s="21">
        <v>86926.01</v>
      </c>
      <c r="D11" s="21">
        <v>77087.72</v>
      </c>
    </row>
    <row r="12" spans="2:4" ht="12.75">
      <c r="B12" s="3" t="s">
        <v>9</v>
      </c>
      <c r="C12" s="21">
        <v>660.06</v>
      </c>
      <c r="D12" s="21">
        <v>1003.71</v>
      </c>
    </row>
    <row r="13" spans="2:4" ht="12.75">
      <c r="B13" s="3" t="s">
        <v>10</v>
      </c>
      <c r="C13" s="21">
        <v>1645.3</v>
      </c>
      <c r="D13" s="21">
        <v>347.49</v>
      </c>
    </row>
    <row r="14" spans="2:4" ht="12.75">
      <c r="B14" s="3" t="s">
        <v>11</v>
      </c>
      <c r="C14" s="21">
        <v>803.35</v>
      </c>
      <c r="D14" s="21">
        <v>874.22</v>
      </c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D15"/>
  <sheetViews>
    <sheetView zoomScalePageLayoutView="0" workbookViewId="0" topLeftCell="A1">
      <selection activeCell="C19" sqref="C19"/>
    </sheetView>
  </sheetViews>
  <sheetFormatPr defaultColWidth="9.140625" defaultRowHeight="12.75"/>
  <cols>
    <col min="2" max="2" width="25.57421875" style="0" customWidth="1"/>
    <col min="3" max="3" width="27.8515625" style="0" customWidth="1"/>
    <col min="4" max="4" width="22.57421875" style="0" customWidth="1"/>
  </cols>
  <sheetData>
    <row r="2" spans="2:4" ht="27.75" customHeight="1">
      <c r="B2" s="43" t="s">
        <v>52</v>
      </c>
      <c r="C2" s="44"/>
      <c r="D2" s="44"/>
    </row>
    <row r="5" spans="2:4" ht="113.25" customHeight="1">
      <c r="B5" s="2" t="s">
        <v>3</v>
      </c>
      <c r="C5" s="2" t="s">
        <v>78</v>
      </c>
      <c r="D5" s="2" t="s">
        <v>53</v>
      </c>
    </row>
    <row r="6" spans="2:4" ht="12.75">
      <c r="B6" s="3" t="s">
        <v>4</v>
      </c>
      <c r="C6" s="14"/>
      <c r="D6" s="14"/>
    </row>
    <row r="7" spans="2:4" ht="12.75">
      <c r="B7" s="3" t="s">
        <v>5</v>
      </c>
      <c r="C7" s="14">
        <v>1343392</v>
      </c>
      <c r="D7" s="14">
        <v>83075387.76</v>
      </c>
    </row>
    <row r="8" spans="2:4" ht="12.75">
      <c r="B8" s="3" t="s">
        <v>6</v>
      </c>
      <c r="C8" s="14">
        <v>3</v>
      </c>
      <c r="D8" s="14">
        <v>13680500</v>
      </c>
    </row>
    <row r="9" spans="2:4" ht="12.75">
      <c r="B9" s="3" t="s">
        <v>80</v>
      </c>
      <c r="C9" s="14">
        <v>4776.09</v>
      </c>
      <c r="D9" s="14">
        <v>593600</v>
      </c>
    </row>
    <row r="10" spans="2:4" ht="12.75">
      <c r="B10" s="3" t="s">
        <v>7</v>
      </c>
      <c r="C10" s="14">
        <v>21411.09</v>
      </c>
      <c r="D10" s="14">
        <v>359679476.75</v>
      </c>
    </row>
    <row r="11" spans="2:4" ht="12.75">
      <c r="B11" s="3" t="s">
        <v>8</v>
      </c>
      <c r="C11" s="14">
        <v>558080.86</v>
      </c>
      <c r="D11" s="14">
        <v>6883800</v>
      </c>
    </row>
    <row r="12" spans="2:4" ht="12.75">
      <c r="B12" s="3" t="s">
        <v>9</v>
      </c>
      <c r="C12" s="14"/>
      <c r="D12" s="14"/>
    </row>
    <row r="13" spans="2:4" ht="12.75">
      <c r="B13" s="3" t="s">
        <v>10</v>
      </c>
      <c r="C13" s="14"/>
      <c r="D13" s="14">
        <v>273505.17</v>
      </c>
    </row>
    <row r="14" spans="2:4" ht="12.75">
      <c r="B14" s="3" t="s">
        <v>11</v>
      </c>
      <c r="C14" s="14">
        <v>89678.65</v>
      </c>
      <c r="D14" s="14">
        <v>36447943.72</v>
      </c>
    </row>
    <row r="15" spans="3:4" ht="12.75">
      <c r="C15" s="20"/>
      <c r="D15" s="20"/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D15"/>
  <sheetViews>
    <sheetView zoomScalePageLayoutView="0" workbookViewId="0" topLeftCell="B1">
      <selection activeCell="D18" sqref="D18"/>
    </sheetView>
  </sheetViews>
  <sheetFormatPr defaultColWidth="9.140625" defaultRowHeight="12.75"/>
  <cols>
    <col min="2" max="2" width="25.57421875" style="0" customWidth="1"/>
    <col min="3" max="3" width="27.8515625" style="0" customWidth="1"/>
    <col min="4" max="4" width="22.57421875" style="0" customWidth="1"/>
  </cols>
  <sheetData>
    <row r="2" spans="2:4" ht="27.75" customHeight="1">
      <c r="B2" s="43" t="s">
        <v>54</v>
      </c>
      <c r="C2" s="44"/>
      <c r="D2" s="44"/>
    </row>
    <row r="5" spans="2:4" ht="95.25" customHeight="1">
      <c r="B5" s="2" t="s">
        <v>3</v>
      </c>
      <c r="C5" s="2" t="s">
        <v>55</v>
      </c>
      <c r="D5" s="2" t="s">
        <v>56</v>
      </c>
    </row>
    <row r="6" spans="2:4" ht="12.75">
      <c r="B6" s="3" t="s">
        <v>4</v>
      </c>
      <c r="C6" s="14"/>
      <c r="D6" s="14"/>
    </row>
    <row r="7" spans="2:4" ht="12.75">
      <c r="B7" s="3" t="s">
        <v>5</v>
      </c>
      <c r="C7" s="14">
        <v>1343392</v>
      </c>
      <c r="D7" s="14">
        <v>1343392</v>
      </c>
    </row>
    <row r="8" spans="2:4" ht="12.75">
      <c r="B8" s="3" t="s">
        <v>6</v>
      </c>
      <c r="C8" s="14">
        <v>3</v>
      </c>
      <c r="D8" s="14">
        <v>3</v>
      </c>
    </row>
    <row r="9" spans="2:4" ht="12.75">
      <c r="B9" s="3" t="s">
        <v>82</v>
      </c>
      <c r="C9" s="14">
        <v>4776.09</v>
      </c>
      <c r="D9" s="14">
        <v>4776.09</v>
      </c>
    </row>
    <row r="10" spans="2:4" ht="12.75">
      <c r="B10" s="3" t="s">
        <v>7</v>
      </c>
      <c r="C10" s="14">
        <v>21411.09</v>
      </c>
      <c r="D10" s="14">
        <v>21411.09</v>
      </c>
    </row>
    <row r="11" spans="2:4" ht="12.75">
      <c r="B11" s="3" t="s">
        <v>8</v>
      </c>
      <c r="C11" s="14">
        <v>558080.86</v>
      </c>
      <c r="D11" s="14">
        <v>558080.86</v>
      </c>
    </row>
    <row r="12" spans="2:4" ht="12.75">
      <c r="B12" s="3" t="s">
        <v>9</v>
      </c>
      <c r="C12" s="14"/>
      <c r="D12" s="14"/>
    </row>
    <row r="13" spans="2:4" ht="12.75">
      <c r="B13" s="3" t="s">
        <v>10</v>
      </c>
      <c r="C13" s="14"/>
      <c r="D13" s="14"/>
    </row>
    <row r="14" spans="2:4" ht="12.75">
      <c r="B14" s="3" t="s">
        <v>11</v>
      </c>
      <c r="C14" s="14">
        <v>89678.65</v>
      </c>
      <c r="D14" s="14">
        <v>89678.65</v>
      </c>
    </row>
    <row r="15" spans="3:4" ht="12.75">
      <c r="C15" s="20"/>
      <c r="D15" s="20"/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C14"/>
  <sheetViews>
    <sheetView zoomScalePageLayoutView="0" workbookViewId="0" topLeftCell="A1">
      <selection activeCell="D13" sqref="D13"/>
    </sheetView>
  </sheetViews>
  <sheetFormatPr defaultColWidth="9.140625" defaultRowHeight="12.75"/>
  <cols>
    <col min="2" max="2" width="26.140625" style="0" customWidth="1"/>
    <col min="3" max="3" width="29.00390625" style="0" customWidth="1"/>
  </cols>
  <sheetData>
    <row r="2" spans="2:3" ht="61.5" customHeight="1">
      <c r="B2" s="43" t="s">
        <v>57</v>
      </c>
      <c r="C2" s="44"/>
    </row>
    <row r="5" spans="2:3" ht="87" customHeight="1">
      <c r="B5" s="2" t="s">
        <v>3</v>
      </c>
      <c r="C5" s="2" t="s">
        <v>58</v>
      </c>
    </row>
    <row r="6" spans="2:3" ht="12.75">
      <c r="B6" s="3" t="s">
        <v>4</v>
      </c>
      <c r="C6" s="15" t="s">
        <v>95</v>
      </c>
    </row>
    <row r="7" spans="2:3" ht="12.75">
      <c r="B7" s="3" t="s">
        <v>5</v>
      </c>
      <c r="C7" s="15" t="s">
        <v>95</v>
      </c>
    </row>
    <row r="8" spans="2:3" ht="12.75">
      <c r="B8" s="3" t="s">
        <v>6</v>
      </c>
      <c r="C8" s="15" t="s">
        <v>95</v>
      </c>
    </row>
    <row r="9" spans="2:3" ht="12.75">
      <c r="B9" s="3" t="s">
        <v>82</v>
      </c>
      <c r="C9" s="15" t="s">
        <v>95</v>
      </c>
    </row>
    <row r="10" spans="2:3" ht="12.75">
      <c r="B10" s="3" t="s">
        <v>7</v>
      </c>
      <c r="C10" s="15" t="s">
        <v>95</v>
      </c>
    </row>
    <row r="11" spans="2:3" ht="12.75">
      <c r="B11" s="3" t="s">
        <v>8</v>
      </c>
      <c r="C11" s="15" t="s">
        <v>95</v>
      </c>
    </row>
    <row r="12" spans="2:3" ht="12.75">
      <c r="B12" s="3" t="s">
        <v>9</v>
      </c>
      <c r="C12" s="15" t="s">
        <v>95</v>
      </c>
    </row>
    <row r="13" spans="2:3" ht="12.75">
      <c r="B13" s="3" t="s">
        <v>10</v>
      </c>
      <c r="C13" s="15" t="s">
        <v>95</v>
      </c>
    </row>
    <row r="14" spans="2:3" ht="12.75">
      <c r="B14" s="3" t="s">
        <v>11</v>
      </c>
      <c r="C14" s="15" t="s">
        <v>95</v>
      </c>
    </row>
  </sheetData>
  <sheetProtection/>
  <mergeCells count="1">
    <mergeCell ref="B2:C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C15"/>
  <sheetViews>
    <sheetView zoomScalePageLayoutView="0" workbookViewId="0" topLeftCell="A1">
      <selection activeCell="E12" sqref="E12"/>
    </sheetView>
  </sheetViews>
  <sheetFormatPr defaultColWidth="9.140625" defaultRowHeight="12.75"/>
  <cols>
    <col min="2" max="2" width="25.57421875" style="0" customWidth="1"/>
    <col min="3" max="3" width="25.7109375" style="0" customWidth="1"/>
  </cols>
  <sheetData>
    <row r="2" spans="2:3" ht="27.75" customHeight="1">
      <c r="B2" s="43" t="s">
        <v>0</v>
      </c>
      <c r="C2" s="44"/>
    </row>
    <row r="5" spans="2:3" ht="94.5" customHeight="1">
      <c r="B5" s="2" t="s">
        <v>3</v>
      </c>
      <c r="C5" s="2" t="s">
        <v>1</v>
      </c>
    </row>
    <row r="6" spans="2:3" ht="12.75">
      <c r="B6" s="3" t="s">
        <v>4</v>
      </c>
      <c r="C6" s="1">
        <v>0</v>
      </c>
    </row>
    <row r="7" spans="2:3" ht="12.75">
      <c r="B7" s="3" t="s">
        <v>5</v>
      </c>
      <c r="C7" s="1">
        <v>0</v>
      </c>
    </row>
    <row r="8" spans="2:3" ht="12.75">
      <c r="B8" s="3" t="s">
        <v>6</v>
      </c>
      <c r="C8" s="1">
        <v>0</v>
      </c>
    </row>
    <row r="9" spans="2:3" ht="12.75">
      <c r="B9" s="3" t="s">
        <v>82</v>
      </c>
      <c r="C9" s="1">
        <v>0</v>
      </c>
    </row>
    <row r="10" spans="2:3" ht="12.75">
      <c r="B10" s="3" t="s">
        <v>7</v>
      </c>
      <c r="C10" s="1">
        <v>0</v>
      </c>
    </row>
    <row r="11" spans="2:3" ht="12.75">
      <c r="B11" s="3" t="s">
        <v>8</v>
      </c>
      <c r="C11" s="1">
        <v>0</v>
      </c>
    </row>
    <row r="12" spans="2:3" ht="12.75">
      <c r="B12" s="3" t="s">
        <v>9</v>
      </c>
      <c r="C12" s="1">
        <v>0</v>
      </c>
    </row>
    <row r="13" spans="2:3" ht="12.75">
      <c r="B13" s="3" t="s">
        <v>10</v>
      </c>
      <c r="C13" s="1">
        <v>0</v>
      </c>
    </row>
    <row r="14" spans="2:3" ht="12.75">
      <c r="B14" s="3" t="s">
        <v>11</v>
      </c>
      <c r="C14" s="1">
        <v>0</v>
      </c>
    </row>
    <row r="15" ht="12.75">
      <c r="C15" s="7"/>
    </row>
  </sheetData>
  <sheetProtection/>
  <mergeCells count="1">
    <mergeCell ref="B2:C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D14"/>
  <sheetViews>
    <sheetView zoomScalePageLayoutView="0" workbookViewId="0" topLeftCell="A1">
      <selection activeCell="D17" sqref="D17"/>
    </sheetView>
  </sheetViews>
  <sheetFormatPr defaultColWidth="9.140625" defaultRowHeight="12.75"/>
  <cols>
    <col min="2" max="2" width="26.140625" style="0" customWidth="1"/>
    <col min="3" max="3" width="29.00390625" style="0" customWidth="1"/>
    <col min="4" max="4" width="22.57421875" style="0" customWidth="1"/>
  </cols>
  <sheetData>
    <row r="2" spans="2:4" ht="69.75" customHeight="1">
      <c r="B2" s="43" t="s">
        <v>92</v>
      </c>
      <c r="C2" s="44"/>
      <c r="D2" s="44"/>
    </row>
    <row r="5" spans="2:4" ht="87" customHeight="1">
      <c r="B5" s="2" t="s">
        <v>3</v>
      </c>
      <c r="C5" s="2" t="s">
        <v>93</v>
      </c>
      <c r="D5" s="2" t="s">
        <v>94</v>
      </c>
    </row>
    <row r="6" spans="2:4" ht="12.75">
      <c r="B6" s="3" t="s">
        <v>4</v>
      </c>
      <c r="C6" s="15"/>
      <c r="D6" s="15"/>
    </row>
    <row r="7" spans="2:4" ht="12.75">
      <c r="B7" s="3" t="s">
        <v>5</v>
      </c>
      <c r="C7" s="15">
        <v>2</v>
      </c>
      <c r="D7" s="15">
        <v>2</v>
      </c>
    </row>
    <row r="8" spans="2:4" ht="12.75">
      <c r="B8" s="3" t="s">
        <v>6</v>
      </c>
      <c r="C8" s="15"/>
      <c r="D8" s="15"/>
    </row>
    <row r="9" spans="2:4" ht="12.75">
      <c r="B9" s="3" t="s">
        <v>82</v>
      </c>
      <c r="C9" s="15"/>
      <c r="D9" s="15"/>
    </row>
    <row r="10" spans="2:4" ht="12.75">
      <c r="B10" s="3" t="s">
        <v>7</v>
      </c>
      <c r="C10" s="15">
        <v>39</v>
      </c>
      <c r="D10" s="15">
        <v>39</v>
      </c>
    </row>
    <row r="11" spans="2:4" ht="12.75">
      <c r="B11" s="3" t="s">
        <v>8</v>
      </c>
      <c r="C11" s="15">
        <v>4</v>
      </c>
      <c r="D11" s="15">
        <v>4</v>
      </c>
    </row>
    <row r="12" spans="2:4" ht="12.75">
      <c r="B12" s="3" t="s">
        <v>9</v>
      </c>
      <c r="C12" s="15">
        <v>1</v>
      </c>
      <c r="D12" s="15">
        <v>1</v>
      </c>
    </row>
    <row r="13" spans="2:4" ht="12.75">
      <c r="B13" s="3" t="s">
        <v>10</v>
      </c>
      <c r="C13" s="15"/>
      <c r="D13" s="15"/>
    </row>
    <row r="14" spans="2:4" ht="12.75">
      <c r="B14" s="3" t="s">
        <v>11</v>
      </c>
      <c r="C14" s="15"/>
      <c r="D14" s="15"/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2:D14"/>
  <sheetViews>
    <sheetView zoomScalePageLayoutView="0" workbookViewId="0" topLeftCell="B1">
      <selection activeCell="F17" sqref="F17"/>
    </sheetView>
  </sheetViews>
  <sheetFormatPr defaultColWidth="9.140625" defaultRowHeight="12.75"/>
  <cols>
    <col min="2" max="2" width="25.8515625" style="0" customWidth="1"/>
    <col min="3" max="3" width="27.8515625" style="0" customWidth="1"/>
    <col min="4" max="4" width="29.7109375" style="0" customWidth="1"/>
  </cols>
  <sheetData>
    <row r="2" spans="2:4" ht="27.75" customHeight="1">
      <c r="B2" s="43" t="s">
        <v>59</v>
      </c>
      <c r="C2" s="44"/>
      <c r="D2" s="44"/>
    </row>
    <row r="5" spans="2:4" ht="113.25" customHeight="1">
      <c r="B5" s="2" t="s">
        <v>3</v>
      </c>
      <c r="C5" s="2" t="s">
        <v>60</v>
      </c>
      <c r="D5" s="2" t="s">
        <v>61</v>
      </c>
    </row>
    <row r="6" spans="2:4" ht="12.75">
      <c r="B6" s="3" t="s">
        <v>4</v>
      </c>
      <c r="C6" s="1">
        <v>0</v>
      </c>
      <c r="D6" s="1">
        <v>0</v>
      </c>
    </row>
    <row r="7" spans="2:4" ht="12.75">
      <c r="B7" s="3" t="s">
        <v>5</v>
      </c>
      <c r="C7" s="1">
        <v>4</v>
      </c>
      <c r="D7" s="1">
        <v>1</v>
      </c>
    </row>
    <row r="8" spans="2:4" ht="12.75">
      <c r="B8" s="3" t="s">
        <v>6</v>
      </c>
      <c r="C8" s="1">
        <v>0</v>
      </c>
      <c r="D8" s="1">
        <v>0</v>
      </c>
    </row>
    <row r="9" spans="2:4" ht="12.75">
      <c r="B9" s="3" t="s">
        <v>82</v>
      </c>
      <c r="C9" s="1">
        <v>0</v>
      </c>
      <c r="D9" s="1">
        <v>0</v>
      </c>
    </row>
    <row r="10" spans="2:4" ht="12.75">
      <c r="B10" s="3" t="s">
        <v>7</v>
      </c>
      <c r="C10" s="1">
        <v>3</v>
      </c>
      <c r="D10" s="1">
        <v>2</v>
      </c>
    </row>
    <row r="11" spans="2:4" ht="12.75">
      <c r="B11" s="3" t="s">
        <v>8</v>
      </c>
      <c r="C11" s="1">
        <v>0</v>
      </c>
      <c r="D11" s="1">
        <v>1</v>
      </c>
    </row>
    <row r="12" spans="2:4" ht="12.75">
      <c r="B12" s="3" t="s">
        <v>9</v>
      </c>
      <c r="C12" s="1">
        <v>0</v>
      </c>
      <c r="D12" s="1">
        <v>0</v>
      </c>
    </row>
    <row r="13" spans="2:4" ht="12.75">
      <c r="B13" s="3" t="s">
        <v>10</v>
      </c>
      <c r="C13" s="1">
        <v>1</v>
      </c>
      <c r="D13" s="1">
        <v>1</v>
      </c>
    </row>
    <row r="14" spans="2:4" ht="12.75">
      <c r="B14" s="3" t="s">
        <v>11</v>
      </c>
      <c r="C14" s="1">
        <v>1</v>
      </c>
      <c r="D14" s="1">
        <v>0</v>
      </c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C14"/>
  <sheetViews>
    <sheetView zoomScalePageLayoutView="0" workbookViewId="0" topLeftCell="A1">
      <selection activeCell="G19" sqref="G19"/>
    </sheetView>
  </sheetViews>
  <sheetFormatPr defaultColWidth="9.140625" defaultRowHeight="12.75"/>
  <cols>
    <col min="2" max="2" width="26.140625" style="0" customWidth="1"/>
    <col min="3" max="3" width="29.00390625" style="0" customWidth="1"/>
  </cols>
  <sheetData>
    <row r="2" spans="2:3" ht="27.75" customHeight="1">
      <c r="B2" s="43" t="s">
        <v>62</v>
      </c>
      <c r="C2" s="44"/>
    </row>
    <row r="5" spans="2:3" ht="87" customHeight="1">
      <c r="B5" s="2" t="s">
        <v>3</v>
      </c>
      <c r="C5" s="2" t="s">
        <v>63</v>
      </c>
    </row>
    <row r="6" spans="2:3" ht="12.75">
      <c r="B6" s="3" t="s">
        <v>4</v>
      </c>
      <c r="C6" s="15" t="s">
        <v>95</v>
      </c>
    </row>
    <row r="7" spans="2:3" ht="12.75">
      <c r="B7" s="3" t="s">
        <v>5</v>
      </c>
      <c r="C7" s="15" t="s">
        <v>95</v>
      </c>
    </row>
    <row r="8" spans="2:3" ht="12.75">
      <c r="B8" s="3" t="s">
        <v>6</v>
      </c>
      <c r="C8" s="15" t="s">
        <v>95</v>
      </c>
    </row>
    <row r="9" spans="2:3" ht="12.75">
      <c r="B9" s="3" t="s">
        <v>82</v>
      </c>
      <c r="C9" s="15" t="s">
        <v>95</v>
      </c>
    </row>
    <row r="10" spans="2:3" ht="12.75">
      <c r="B10" s="3" t="s">
        <v>7</v>
      </c>
      <c r="C10" s="15" t="s">
        <v>95</v>
      </c>
    </row>
    <row r="11" spans="2:3" ht="12.75">
      <c r="B11" s="3" t="s">
        <v>8</v>
      </c>
      <c r="C11" s="15" t="s">
        <v>95</v>
      </c>
    </row>
    <row r="12" spans="2:3" ht="12.75">
      <c r="B12" s="3" t="s">
        <v>9</v>
      </c>
      <c r="C12" s="15" t="s">
        <v>95</v>
      </c>
    </row>
    <row r="13" spans="2:3" ht="12.75">
      <c r="B13" s="3" t="s">
        <v>10</v>
      </c>
      <c r="C13" s="15" t="s">
        <v>95</v>
      </c>
    </row>
    <row r="14" spans="2:3" ht="12.75">
      <c r="B14" s="3" t="s">
        <v>11</v>
      </c>
      <c r="C14" s="15" t="s">
        <v>95</v>
      </c>
    </row>
  </sheetData>
  <sheetProtection/>
  <mergeCells count="1">
    <mergeCell ref="B2:C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C17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5.28125" style="0" customWidth="1"/>
    <col min="3" max="3" width="44.421875" style="0" customWidth="1"/>
  </cols>
  <sheetData>
    <row r="2" spans="2:3" ht="53.25" customHeight="1">
      <c r="B2" s="43" t="s">
        <v>14</v>
      </c>
      <c r="C2" s="44"/>
    </row>
    <row r="5" spans="2:3" ht="56.25" customHeight="1">
      <c r="B5" s="2" t="s">
        <v>3</v>
      </c>
      <c r="C5" s="2" t="s">
        <v>15</v>
      </c>
    </row>
    <row r="6" spans="2:3" ht="12.75">
      <c r="B6" s="3" t="s">
        <v>4</v>
      </c>
      <c r="C6" s="29" t="s">
        <v>91</v>
      </c>
    </row>
    <row r="7" spans="2:3" ht="12.75">
      <c r="B7" s="3" t="s">
        <v>5</v>
      </c>
      <c r="C7" s="29" t="s">
        <v>91</v>
      </c>
    </row>
    <row r="8" spans="2:3" ht="12.75">
      <c r="B8" s="3" t="s">
        <v>6</v>
      </c>
      <c r="C8" s="29" t="s">
        <v>91</v>
      </c>
    </row>
    <row r="9" spans="2:3" ht="12.75">
      <c r="B9" s="30" t="s">
        <v>81</v>
      </c>
      <c r="C9" s="29" t="s">
        <v>91</v>
      </c>
    </row>
    <row r="10" spans="2:3" ht="12.75">
      <c r="B10" s="3" t="s">
        <v>7</v>
      </c>
      <c r="C10" s="29" t="s">
        <v>91</v>
      </c>
    </row>
    <row r="11" spans="2:3" ht="12.75">
      <c r="B11" s="3" t="s">
        <v>8</v>
      </c>
      <c r="C11" s="29" t="s">
        <v>90</v>
      </c>
    </row>
    <row r="12" spans="2:3" ht="12.75">
      <c r="B12" s="3" t="s">
        <v>9</v>
      </c>
      <c r="C12" s="29" t="s">
        <v>91</v>
      </c>
    </row>
    <row r="13" spans="2:3" ht="12.75">
      <c r="B13" s="3" t="s">
        <v>10</v>
      </c>
      <c r="C13" s="29" t="s">
        <v>90</v>
      </c>
    </row>
    <row r="14" spans="2:3" ht="12.75">
      <c r="B14" s="3" t="s">
        <v>11</v>
      </c>
      <c r="C14" s="29" t="s">
        <v>90</v>
      </c>
    </row>
    <row r="17" ht="12.75">
      <c r="B17" s="5"/>
    </row>
  </sheetData>
  <sheetProtection/>
  <mergeCells count="1">
    <mergeCell ref="B2:C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J14"/>
  <sheetViews>
    <sheetView tabSelected="1" zoomScalePageLayoutView="0" workbookViewId="0" topLeftCell="H1">
      <selection activeCell="O11" sqref="O11"/>
    </sheetView>
  </sheetViews>
  <sheetFormatPr defaultColWidth="9.140625" defaultRowHeight="12.75"/>
  <cols>
    <col min="1" max="1" width="2.57421875" style="0" customWidth="1"/>
    <col min="2" max="2" width="24.7109375" style="0" customWidth="1"/>
    <col min="3" max="3" width="27.8515625" style="0" customWidth="1"/>
    <col min="4" max="4" width="19.421875" style="0" customWidth="1"/>
    <col min="5" max="5" width="19.57421875" style="0" customWidth="1"/>
    <col min="6" max="6" width="19.140625" style="0" customWidth="1"/>
    <col min="7" max="7" width="27.8515625" style="0" customWidth="1"/>
    <col min="8" max="10" width="22.57421875" style="0" customWidth="1"/>
  </cols>
  <sheetData>
    <row r="2" spans="2:10" ht="27.75" customHeight="1">
      <c r="B2" s="43" t="s">
        <v>64</v>
      </c>
      <c r="C2" s="44"/>
      <c r="D2" s="44"/>
      <c r="E2" s="44"/>
      <c r="F2" s="44"/>
      <c r="G2" s="44"/>
      <c r="H2" s="44"/>
      <c r="I2" s="44"/>
      <c r="J2" s="44"/>
    </row>
    <row r="5" spans="2:10" ht="113.25" customHeight="1">
      <c r="B5" s="2" t="s">
        <v>3</v>
      </c>
      <c r="C5" s="2" t="s">
        <v>65</v>
      </c>
      <c r="D5" s="2" t="s">
        <v>66</v>
      </c>
      <c r="E5" s="2" t="s">
        <v>67</v>
      </c>
      <c r="F5" s="2" t="s">
        <v>68</v>
      </c>
      <c r="G5" s="2" t="s">
        <v>69</v>
      </c>
      <c r="H5" s="2" t="s">
        <v>70</v>
      </c>
      <c r="I5" s="2" t="s">
        <v>71</v>
      </c>
      <c r="J5" s="2" t="s">
        <v>72</v>
      </c>
    </row>
    <row r="6" spans="2:10" ht="12.75">
      <c r="B6" s="3" t="s">
        <v>4</v>
      </c>
      <c r="C6" s="1">
        <v>0</v>
      </c>
      <c r="D6" s="1"/>
      <c r="E6" s="1"/>
      <c r="F6" s="1"/>
      <c r="G6" s="1"/>
      <c r="H6" s="1"/>
      <c r="I6" s="1"/>
      <c r="J6" s="1"/>
    </row>
    <row r="7" spans="2:10" ht="12.75">
      <c r="B7" s="3" t="s">
        <v>5</v>
      </c>
      <c r="C7" s="1">
        <v>0</v>
      </c>
      <c r="D7" s="1"/>
      <c r="E7" s="1"/>
      <c r="F7" s="1"/>
      <c r="G7" s="1"/>
      <c r="H7" s="1"/>
      <c r="I7" s="1"/>
      <c r="J7" s="1"/>
    </row>
    <row r="8" spans="2:10" ht="12.75">
      <c r="B8" s="3" t="s">
        <v>6</v>
      </c>
      <c r="C8" s="1">
        <v>0</v>
      </c>
      <c r="D8" s="1"/>
      <c r="E8" s="1"/>
      <c r="F8" s="1"/>
      <c r="G8" s="1"/>
      <c r="H8" s="1"/>
      <c r="I8" s="1"/>
      <c r="J8" s="1"/>
    </row>
    <row r="9" spans="2:10" ht="12.75">
      <c r="B9" s="3" t="s">
        <v>82</v>
      </c>
      <c r="C9" s="1">
        <v>0</v>
      </c>
      <c r="D9" s="1"/>
      <c r="E9" s="1"/>
      <c r="F9" s="1"/>
      <c r="G9" s="1"/>
      <c r="H9" s="1"/>
      <c r="I9" s="1"/>
      <c r="J9" s="1"/>
    </row>
    <row r="10" spans="2:10" ht="12.75">
      <c r="B10" s="3" t="s">
        <v>7</v>
      </c>
      <c r="C10" s="1">
        <v>0</v>
      </c>
      <c r="D10" s="1"/>
      <c r="E10" s="1"/>
      <c r="F10" s="1"/>
      <c r="G10" s="1"/>
      <c r="H10" s="1"/>
      <c r="I10" s="1"/>
      <c r="J10" s="1"/>
    </row>
    <row r="11" spans="2:10" ht="12.75">
      <c r="B11" s="3" t="s">
        <v>8</v>
      </c>
      <c r="C11" s="1">
        <v>0</v>
      </c>
      <c r="D11" s="1"/>
      <c r="E11" s="1"/>
      <c r="F11" s="1"/>
      <c r="G11" s="1"/>
      <c r="H11" s="1"/>
      <c r="I11" s="1"/>
      <c r="J11" s="1"/>
    </row>
    <row r="12" spans="2:10" ht="12.75">
      <c r="B12" s="3" t="s">
        <v>9</v>
      </c>
      <c r="C12" s="1">
        <v>0</v>
      </c>
      <c r="D12" s="1"/>
      <c r="E12" s="1"/>
      <c r="F12" s="1"/>
      <c r="G12" s="1"/>
      <c r="H12" s="1"/>
      <c r="I12" s="1"/>
      <c r="J12" s="1"/>
    </row>
    <row r="13" spans="2:10" ht="12.75">
      <c r="B13" s="3" t="s">
        <v>10</v>
      </c>
      <c r="C13" s="1">
        <v>0</v>
      </c>
      <c r="D13" s="1"/>
      <c r="E13" s="1"/>
      <c r="F13" s="1"/>
      <c r="G13" s="1"/>
      <c r="H13" s="1"/>
      <c r="I13" s="1"/>
      <c r="J13" s="1"/>
    </row>
    <row r="14" spans="2:10" ht="12.75">
      <c r="B14" s="3" t="s">
        <v>11</v>
      </c>
      <c r="C14" s="1">
        <v>0</v>
      </c>
      <c r="D14" s="1"/>
      <c r="E14" s="1"/>
      <c r="F14" s="1"/>
      <c r="G14" s="1"/>
      <c r="H14" s="1"/>
      <c r="I14" s="1"/>
      <c r="J14" s="1"/>
    </row>
  </sheetData>
  <sheetProtection/>
  <mergeCells count="1">
    <mergeCell ref="B2:J2"/>
  </mergeCells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D16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26.28125" style="0" customWidth="1"/>
    <col min="3" max="3" width="25.7109375" style="0" customWidth="1"/>
    <col min="4" max="4" width="28.8515625" style="0" customWidth="1"/>
  </cols>
  <sheetData>
    <row r="2" spans="2:4" ht="30.75" customHeight="1">
      <c r="B2" s="43" t="s">
        <v>16</v>
      </c>
      <c r="C2" s="44"/>
      <c r="D2" s="44"/>
    </row>
    <row r="5" spans="2:4" ht="126" customHeight="1">
      <c r="B5" s="2" t="s">
        <v>3</v>
      </c>
      <c r="C5" s="2" t="s">
        <v>85</v>
      </c>
      <c r="D5" s="2" t="s">
        <v>73</v>
      </c>
    </row>
    <row r="6" spans="2:4" ht="12.75">
      <c r="B6" s="3" t="s">
        <v>4</v>
      </c>
      <c r="C6" s="8">
        <v>0</v>
      </c>
      <c r="D6" s="8">
        <v>663700</v>
      </c>
    </row>
    <row r="7" spans="2:4" ht="12.75">
      <c r="B7" s="3" t="s">
        <v>5</v>
      </c>
      <c r="C7" s="19">
        <f>18793600+356800+502700</f>
        <v>19653100</v>
      </c>
      <c r="D7" s="8">
        <v>177522900</v>
      </c>
    </row>
    <row r="8" spans="2:4" ht="12.75">
      <c r="B8" s="3" t="s">
        <v>6</v>
      </c>
      <c r="C8" s="19">
        <v>0</v>
      </c>
      <c r="D8" s="8">
        <v>22884500</v>
      </c>
    </row>
    <row r="9" spans="2:4" ht="12.75">
      <c r="B9" s="3" t="s">
        <v>80</v>
      </c>
      <c r="C9" s="19">
        <v>0</v>
      </c>
      <c r="D9" s="8">
        <v>2904200</v>
      </c>
    </row>
    <row r="10" spans="2:4" ht="12.75">
      <c r="B10" s="3" t="s">
        <v>7</v>
      </c>
      <c r="C10" s="19">
        <v>501265700</v>
      </c>
      <c r="D10" s="8">
        <v>501577700</v>
      </c>
    </row>
    <row r="11" spans="2:4" ht="12.75">
      <c r="B11" s="3" t="s">
        <v>8</v>
      </c>
      <c r="C11" s="19">
        <v>46202000</v>
      </c>
      <c r="D11" s="8">
        <v>46206000</v>
      </c>
    </row>
    <row r="12" spans="2:4" ht="12.75">
      <c r="B12" s="3" t="s">
        <v>9</v>
      </c>
      <c r="C12" s="19">
        <v>10248800</v>
      </c>
      <c r="D12" s="19">
        <v>10248800</v>
      </c>
    </row>
    <row r="13" spans="2:4" ht="12.75">
      <c r="B13" s="3" t="s">
        <v>10</v>
      </c>
      <c r="C13" s="19">
        <v>4259300</v>
      </c>
      <c r="D13" s="19">
        <v>4259300</v>
      </c>
    </row>
    <row r="14" spans="2:4" ht="12.75">
      <c r="B14" s="3" t="s">
        <v>11</v>
      </c>
      <c r="C14" s="19">
        <v>0</v>
      </c>
      <c r="D14" s="19">
        <v>36605100</v>
      </c>
    </row>
    <row r="15" spans="3:4" ht="12.75">
      <c r="C15" s="17"/>
      <c r="D15" s="17"/>
    </row>
    <row r="16" spans="2:4" ht="12.75">
      <c r="B16" s="6"/>
      <c r="C16" s="17"/>
      <c r="D16" s="18"/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D16"/>
  <sheetViews>
    <sheetView zoomScalePageLayoutView="0" workbookViewId="0" topLeftCell="B1">
      <selection activeCell="C18" sqref="C18"/>
    </sheetView>
  </sheetViews>
  <sheetFormatPr defaultColWidth="9.140625" defaultRowHeight="12.75"/>
  <cols>
    <col min="2" max="2" width="26.28125" style="0" customWidth="1"/>
    <col min="3" max="3" width="32.140625" style="0" customWidth="1"/>
    <col min="4" max="4" width="30.00390625" style="0" customWidth="1"/>
  </cols>
  <sheetData>
    <row r="2" spans="2:4" ht="67.5" customHeight="1">
      <c r="B2" s="43" t="s">
        <v>17</v>
      </c>
      <c r="C2" s="44"/>
      <c r="D2" s="44"/>
    </row>
    <row r="5" spans="2:4" ht="103.5" customHeight="1">
      <c r="B5" s="2" t="s">
        <v>3</v>
      </c>
      <c r="C5" s="2" t="s">
        <v>18</v>
      </c>
      <c r="D5" s="2" t="s">
        <v>19</v>
      </c>
    </row>
    <row r="6" spans="2:4" ht="12.75">
      <c r="B6" s="3" t="s">
        <v>4</v>
      </c>
      <c r="C6" s="42">
        <v>5000</v>
      </c>
      <c r="D6" s="8">
        <v>663700</v>
      </c>
    </row>
    <row r="7" spans="2:4" ht="12.75">
      <c r="B7" s="3" t="s">
        <v>5</v>
      </c>
      <c r="C7" s="42">
        <v>464825.64</v>
      </c>
      <c r="D7" s="8">
        <v>177522900</v>
      </c>
    </row>
    <row r="8" spans="2:4" ht="12.75">
      <c r="B8" s="3" t="s">
        <v>6</v>
      </c>
      <c r="C8" s="42">
        <v>60000</v>
      </c>
      <c r="D8" s="8">
        <v>22884500</v>
      </c>
    </row>
    <row r="9" spans="2:4" ht="12.75">
      <c r="B9" s="3" t="s">
        <v>80</v>
      </c>
      <c r="C9" s="42">
        <v>13200</v>
      </c>
      <c r="D9" s="8">
        <v>2904200</v>
      </c>
    </row>
    <row r="10" spans="2:4" ht="12.75">
      <c r="B10" s="3" t="s">
        <v>7</v>
      </c>
      <c r="C10" s="42">
        <v>4718800</v>
      </c>
      <c r="D10" s="8">
        <v>501577700</v>
      </c>
    </row>
    <row r="11" spans="2:4" ht="12.75">
      <c r="B11" s="3" t="s">
        <v>8</v>
      </c>
      <c r="C11" s="42">
        <v>37998.83</v>
      </c>
      <c r="D11" s="8">
        <v>46206000</v>
      </c>
    </row>
    <row r="12" spans="2:4" ht="12.75">
      <c r="B12" s="3" t="s">
        <v>9</v>
      </c>
      <c r="C12" s="42">
        <v>135067.3</v>
      </c>
      <c r="D12" s="19">
        <v>10248800</v>
      </c>
    </row>
    <row r="13" spans="2:4" ht="12.75">
      <c r="B13" s="3" t="s">
        <v>10</v>
      </c>
      <c r="C13" s="42">
        <v>16610</v>
      </c>
      <c r="D13" s="19">
        <v>4259300</v>
      </c>
    </row>
    <row r="14" spans="2:4" ht="12.75">
      <c r="B14" s="3" t="s">
        <v>11</v>
      </c>
      <c r="C14" s="42">
        <v>699600</v>
      </c>
      <c r="D14" s="19">
        <v>36605100</v>
      </c>
    </row>
    <row r="15" spans="3:4" ht="12.75">
      <c r="C15" s="35"/>
      <c r="D15" s="17"/>
    </row>
    <row r="16" ht="12.75">
      <c r="B16" s="6"/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D30"/>
  <sheetViews>
    <sheetView zoomScalePageLayoutView="0" workbookViewId="0" topLeftCell="B1">
      <selection activeCell="C7" sqref="C7"/>
    </sheetView>
  </sheetViews>
  <sheetFormatPr defaultColWidth="9.140625" defaultRowHeight="12.75"/>
  <cols>
    <col min="2" max="2" width="26.28125" style="0" customWidth="1"/>
    <col min="3" max="3" width="32.140625" style="0" customWidth="1"/>
    <col min="4" max="4" width="30.00390625" style="0" customWidth="1"/>
  </cols>
  <sheetData>
    <row r="2" spans="2:4" ht="30.75" customHeight="1">
      <c r="B2" s="43" t="s">
        <v>20</v>
      </c>
      <c r="C2" s="44"/>
      <c r="D2" s="44"/>
    </row>
    <row r="4" spans="3:4" ht="12.75">
      <c r="C4" s="45"/>
      <c r="D4" s="45"/>
    </row>
    <row r="5" spans="2:4" ht="103.5" customHeight="1">
      <c r="B5" s="2" t="s">
        <v>3</v>
      </c>
      <c r="C5" s="2" t="s">
        <v>21</v>
      </c>
      <c r="D5" s="2" t="s">
        <v>22</v>
      </c>
    </row>
    <row r="6" spans="2:4" ht="12.75">
      <c r="B6" s="3" t="s">
        <v>4</v>
      </c>
      <c r="C6" s="8">
        <v>663700</v>
      </c>
      <c r="D6" s="14">
        <v>663082.17</v>
      </c>
    </row>
    <row r="7" spans="2:4" ht="12.75">
      <c r="B7" s="3" t="s">
        <v>5</v>
      </c>
      <c r="C7" s="8">
        <v>177522900</v>
      </c>
      <c r="D7" s="14">
        <v>169913756.1</v>
      </c>
    </row>
    <row r="8" spans="2:4" ht="12.75">
      <c r="B8" s="3" t="s">
        <v>6</v>
      </c>
      <c r="C8" s="8">
        <v>22884500</v>
      </c>
      <c r="D8" s="14">
        <v>22820107.07</v>
      </c>
    </row>
    <row r="9" spans="2:4" ht="12.75">
      <c r="B9" s="3" t="s">
        <v>80</v>
      </c>
      <c r="C9" s="8">
        <v>2904200</v>
      </c>
      <c r="D9" s="14">
        <v>2874802.33</v>
      </c>
    </row>
    <row r="10" spans="2:4" ht="12.75">
      <c r="B10" s="3" t="s">
        <v>7</v>
      </c>
      <c r="C10" s="8">
        <v>501577700</v>
      </c>
      <c r="D10" s="14">
        <v>499000359.71</v>
      </c>
    </row>
    <row r="11" spans="2:4" ht="12.75">
      <c r="B11" s="3" t="s">
        <v>8</v>
      </c>
      <c r="C11" s="8">
        <v>46206000</v>
      </c>
      <c r="D11" s="14">
        <v>45638145.63</v>
      </c>
    </row>
    <row r="12" spans="2:4" ht="12.75">
      <c r="B12" s="3" t="s">
        <v>9</v>
      </c>
      <c r="C12" s="19">
        <v>10248800</v>
      </c>
      <c r="D12" s="14">
        <v>10215938.38</v>
      </c>
    </row>
    <row r="13" spans="2:4" ht="12.75">
      <c r="B13" s="3" t="s">
        <v>10</v>
      </c>
      <c r="C13" s="19">
        <v>4259300</v>
      </c>
      <c r="D13" s="14">
        <v>4237945.55</v>
      </c>
    </row>
    <row r="14" spans="2:4" ht="12.75">
      <c r="B14" s="3" t="s">
        <v>11</v>
      </c>
      <c r="C14" s="19">
        <v>36605100</v>
      </c>
      <c r="D14" s="14">
        <v>36358265.07</v>
      </c>
    </row>
    <row r="15" spans="3:4" ht="12.75">
      <c r="C15" s="17"/>
      <c r="D15" s="20"/>
    </row>
    <row r="16" ht="12.75">
      <c r="B16" s="6"/>
    </row>
    <row r="19" ht="12.75">
      <c r="C19" s="31"/>
    </row>
    <row r="20" ht="12.75">
      <c r="C20" s="32"/>
    </row>
    <row r="21" ht="12.75">
      <c r="C21" s="32"/>
    </row>
    <row r="22" ht="12.75">
      <c r="C22" s="32"/>
    </row>
    <row r="23" ht="12.75">
      <c r="C23" s="32"/>
    </row>
    <row r="24" ht="12.75">
      <c r="C24" s="32"/>
    </row>
    <row r="25" ht="12.75">
      <c r="C25" s="32"/>
    </row>
    <row r="26" ht="12.75">
      <c r="C26" s="32"/>
    </row>
    <row r="27" ht="12.75">
      <c r="C27" s="32"/>
    </row>
    <row r="28" ht="12.75">
      <c r="C28" s="32"/>
    </row>
    <row r="29" ht="12.75">
      <c r="C29" s="31"/>
    </row>
    <row r="30" ht="12.75">
      <c r="C30" s="31"/>
    </row>
  </sheetData>
  <sheetProtection/>
  <mergeCells count="2">
    <mergeCell ref="B2:D2"/>
    <mergeCell ref="C4:D4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H20"/>
  <sheetViews>
    <sheetView zoomScalePageLayoutView="0" workbookViewId="0" topLeftCell="E1">
      <selection activeCell="H5" sqref="H5"/>
    </sheetView>
  </sheetViews>
  <sheetFormatPr defaultColWidth="9.140625" defaultRowHeight="12.75"/>
  <cols>
    <col min="2" max="5" width="26.28125" style="0" customWidth="1"/>
    <col min="6" max="6" width="32.140625" style="0" customWidth="1"/>
    <col min="7" max="7" width="32.140625" style="0" hidden="1" customWidth="1"/>
    <col min="8" max="8" width="23.28125" style="0" customWidth="1"/>
  </cols>
  <sheetData>
    <row r="2" spans="2:8" ht="30.75" customHeight="1">
      <c r="B2" s="43" t="s">
        <v>23</v>
      </c>
      <c r="C2" s="44"/>
      <c r="D2" s="44"/>
      <c r="E2" s="44"/>
      <c r="F2" s="44"/>
      <c r="G2" s="44"/>
      <c r="H2" s="44"/>
    </row>
    <row r="4" ht="12.75">
      <c r="E4" s="34" t="s">
        <v>86</v>
      </c>
    </row>
    <row r="5" spans="2:8" ht="103.5" customHeight="1">
      <c r="B5" s="2" t="s">
        <v>3</v>
      </c>
      <c r="C5" s="2" t="s">
        <v>74</v>
      </c>
      <c r="D5" s="2" t="s">
        <v>75</v>
      </c>
      <c r="E5" s="2" t="s">
        <v>76</v>
      </c>
      <c r="F5" s="2" t="s">
        <v>77</v>
      </c>
      <c r="G5" s="2"/>
      <c r="H5" s="2" t="s">
        <v>24</v>
      </c>
    </row>
    <row r="6" spans="2:8" ht="12.75">
      <c r="B6" s="3" t="s">
        <v>4</v>
      </c>
      <c r="C6" s="33">
        <v>150862.41</v>
      </c>
      <c r="D6" s="33">
        <v>175955.73</v>
      </c>
      <c r="E6" s="33">
        <v>157960.46</v>
      </c>
      <c r="F6" s="14">
        <v>178303.57</v>
      </c>
      <c r="G6" s="14">
        <f>F6+E6+D6+C6</f>
        <v>663082.17</v>
      </c>
      <c r="H6" s="8">
        <f aca="true" t="shared" si="0" ref="H6:H14">(E6+D6+C6)/3</f>
        <v>161592.86666666667</v>
      </c>
    </row>
    <row r="7" spans="2:8" ht="12.75">
      <c r="B7" s="3" t="s">
        <v>5</v>
      </c>
      <c r="C7" s="33">
        <v>18107126.23</v>
      </c>
      <c r="D7" s="33">
        <v>18810887.97</v>
      </c>
      <c r="E7" s="33">
        <v>22748917.79</v>
      </c>
      <c r="F7" s="14">
        <v>28514828.35</v>
      </c>
      <c r="G7" s="14">
        <f aca="true" t="shared" si="1" ref="G7:G15">F7+E7+D7+C7</f>
        <v>88181760.34</v>
      </c>
      <c r="H7" s="8">
        <f t="shared" si="0"/>
        <v>19888977.33</v>
      </c>
    </row>
    <row r="8" spans="2:8" ht="12.75">
      <c r="B8" s="3" t="s">
        <v>6</v>
      </c>
      <c r="C8" s="33">
        <v>5580458.11</v>
      </c>
      <c r="D8" s="33">
        <v>5822367.19</v>
      </c>
      <c r="E8" s="33">
        <v>5565492.59</v>
      </c>
      <c r="F8" s="14">
        <v>5851789.18</v>
      </c>
      <c r="G8" s="14">
        <f t="shared" si="1"/>
        <v>22820107.07</v>
      </c>
      <c r="H8" s="8">
        <f t="shared" si="0"/>
        <v>5656105.963333334</v>
      </c>
    </row>
    <row r="9" spans="2:8" ht="12.75">
      <c r="B9" s="3" t="s">
        <v>80</v>
      </c>
      <c r="C9" s="33">
        <v>520566.35</v>
      </c>
      <c r="D9" s="33">
        <v>741698.88</v>
      </c>
      <c r="E9" s="33">
        <v>457453.91</v>
      </c>
      <c r="F9" s="14">
        <v>566259.28</v>
      </c>
      <c r="G9" s="14">
        <f t="shared" si="1"/>
        <v>2285978.42</v>
      </c>
      <c r="H9" s="8">
        <f t="shared" si="0"/>
        <v>573239.7133333334</v>
      </c>
    </row>
    <row r="10" spans="2:8" ht="12.75">
      <c r="B10" s="3" t="s">
        <v>7</v>
      </c>
      <c r="C10" s="33">
        <v>37535299.15</v>
      </c>
      <c r="D10" s="33">
        <v>30757513.49</v>
      </c>
      <c r="E10" s="33">
        <v>29406330.43</v>
      </c>
      <c r="F10" s="14">
        <v>39823153.98</v>
      </c>
      <c r="G10" s="14">
        <f t="shared" si="1"/>
        <v>137522297.04999998</v>
      </c>
      <c r="H10" s="8">
        <f t="shared" si="0"/>
        <v>32566381.02333333</v>
      </c>
    </row>
    <row r="11" spans="2:8" ht="12.75">
      <c r="B11" s="3" t="s">
        <v>8</v>
      </c>
      <c r="C11" s="33">
        <v>9848621.44</v>
      </c>
      <c r="D11" s="33">
        <v>13023591.94</v>
      </c>
      <c r="E11" s="33">
        <v>7713433.93</v>
      </c>
      <c r="F11" s="14">
        <v>8676779.18</v>
      </c>
      <c r="G11" s="14">
        <f t="shared" si="1"/>
        <v>39262426.489999995</v>
      </c>
      <c r="H11" s="8">
        <f t="shared" si="0"/>
        <v>10195215.769999998</v>
      </c>
    </row>
    <row r="12" spans="2:8" ht="12.75">
      <c r="B12" s="3" t="s">
        <v>9</v>
      </c>
      <c r="C12" s="33">
        <v>3104803.06</v>
      </c>
      <c r="D12" s="33">
        <v>2551382.25</v>
      </c>
      <c r="E12" s="33">
        <v>2296861.11</v>
      </c>
      <c r="F12" s="14">
        <v>2262891.96</v>
      </c>
      <c r="G12" s="14">
        <f t="shared" si="1"/>
        <v>10215938.38</v>
      </c>
      <c r="H12" s="8">
        <f t="shared" si="0"/>
        <v>2651015.473333333</v>
      </c>
    </row>
    <row r="13" spans="2:8" ht="12.75">
      <c r="B13" s="3" t="s">
        <v>10</v>
      </c>
      <c r="C13" s="33">
        <v>821827.29</v>
      </c>
      <c r="D13" s="33">
        <v>1278746.35</v>
      </c>
      <c r="E13" s="33">
        <v>1190588.97</v>
      </c>
      <c r="F13" s="14">
        <v>593277.77</v>
      </c>
      <c r="G13" s="14">
        <f t="shared" si="1"/>
        <v>3884440.38</v>
      </c>
      <c r="H13" s="8">
        <f t="shared" si="0"/>
        <v>1097054.2033333334</v>
      </c>
    </row>
    <row r="14" spans="2:8" ht="12.75">
      <c r="B14" s="3" t="s">
        <v>11</v>
      </c>
      <c r="C14" s="33">
        <v>0</v>
      </c>
      <c r="D14" s="33">
        <v>0</v>
      </c>
      <c r="E14" s="33">
        <v>0</v>
      </c>
      <c r="F14" s="14">
        <v>0</v>
      </c>
      <c r="G14" s="14">
        <f t="shared" si="1"/>
        <v>0</v>
      </c>
      <c r="H14" s="8">
        <f t="shared" si="0"/>
        <v>0</v>
      </c>
    </row>
    <row r="15" spans="3:7" ht="12.75">
      <c r="C15" s="20"/>
      <c r="D15" s="20"/>
      <c r="E15" s="20"/>
      <c r="F15" s="20"/>
      <c r="G15" s="14">
        <f t="shared" si="1"/>
        <v>0</v>
      </c>
    </row>
    <row r="16" spans="2:5" ht="12.75">
      <c r="B16" s="6"/>
      <c r="C16" s="6"/>
      <c r="D16" s="6"/>
      <c r="E16" s="6"/>
    </row>
    <row r="17" ht="12.75">
      <c r="F17" s="20"/>
    </row>
    <row r="20" ht="12.75">
      <c r="H20" s="10"/>
    </row>
  </sheetData>
  <sheetProtection/>
  <mergeCells count="1">
    <mergeCell ref="B2:H2"/>
  </mergeCell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AS17"/>
  <sheetViews>
    <sheetView zoomScalePageLayoutView="0" workbookViewId="0" topLeftCell="A1">
      <selection activeCell="D24" sqref="D24"/>
    </sheetView>
  </sheetViews>
  <sheetFormatPr defaultColWidth="9.140625" defaultRowHeight="12.75"/>
  <cols>
    <col min="2" max="2" width="26.28125" style="0" customWidth="1"/>
    <col min="3" max="4" width="12.7109375" style="0" bestFit="1" customWidth="1"/>
    <col min="5" max="5" width="12.7109375" style="0" customWidth="1"/>
    <col min="6" max="7" width="12.7109375" style="0" bestFit="1" customWidth="1"/>
    <col min="8" max="8" width="12.7109375" style="0" customWidth="1"/>
    <col min="9" max="10" width="12.7109375" style="0" bestFit="1" customWidth="1"/>
    <col min="11" max="11" width="12.7109375" style="0" customWidth="1"/>
    <col min="12" max="13" width="12.7109375" style="0" bestFit="1" customWidth="1"/>
    <col min="14" max="14" width="12.7109375" style="0" customWidth="1"/>
    <col min="15" max="16" width="12.7109375" style="0" bestFit="1" customWidth="1"/>
    <col min="17" max="17" width="12.7109375" style="0" customWidth="1"/>
    <col min="18" max="19" width="12.7109375" style="0" bestFit="1" customWidth="1"/>
    <col min="20" max="20" width="12.7109375" style="0" customWidth="1"/>
    <col min="21" max="22" width="12.7109375" style="0" bestFit="1" customWidth="1"/>
    <col min="23" max="23" width="12.7109375" style="0" customWidth="1"/>
    <col min="24" max="25" width="12.7109375" style="0" bestFit="1" customWidth="1"/>
    <col min="26" max="26" width="12.7109375" style="0" customWidth="1"/>
    <col min="27" max="28" width="12.7109375" style="0" bestFit="1" customWidth="1"/>
    <col min="29" max="29" width="12.7109375" style="0" customWidth="1"/>
    <col min="30" max="30" width="12.7109375" style="0" bestFit="1" customWidth="1"/>
    <col min="31" max="31" width="13.8515625" style="0" bestFit="1" customWidth="1"/>
    <col min="32" max="32" width="13.8515625" style="0" customWidth="1"/>
    <col min="33" max="34" width="12.7109375" style="0" bestFit="1" customWidth="1"/>
    <col min="35" max="35" width="12.7109375" style="0" customWidth="1"/>
    <col min="36" max="37" width="12.7109375" style="0" bestFit="1" customWidth="1"/>
    <col min="38" max="38" width="12.7109375" style="0" customWidth="1"/>
  </cols>
  <sheetData>
    <row r="2" spans="2:38" ht="15.75">
      <c r="B2" s="50" t="s">
        <v>40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22"/>
    </row>
    <row r="5" spans="2:45" ht="12.75">
      <c r="B5" s="52" t="s">
        <v>3</v>
      </c>
      <c r="C5" s="48" t="s">
        <v>39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"/>
      <c r="AM5" s="9"/>
      <c r="AN5" s="9"/>
      <c r="AO5" s="9"/>
      <c r="AP5" s="9"/>
      <c r="AQ5" s="9"/>
      <c r="AR5" s="9"/>
      <c r="AS5" s="9"/>
    </row>
    <row r="6" spans="2:38" ht="12.75">
      <c r="B6" s="53"/>
      <c r="C6" s="48" t="s">
        <v>25</v>
      </c>
      <c r="D6" s="48"/>
      <c r="E6" s="49"/>
      <c r="F6" s="48" t="s">
        <v>26</v>
      </c>
      <c r="G6" s="48"/>
      <c r="H6" s="49"/>
      <c r="I6" s="48" t="s">
        <v>27</v>
      </c>
      <c r="J6" s="48"/>
      <c r="K6" s="49"/>
      <c r="L6" s="48" t="s">
        <v>28</v>
      </c>
      <c r="M6" s="48"/>
      <c r="N6" s="49"/>
      <c r="O6" s="46" t="s">
        <v>31</v>
      </c>
      <c r="P6" s="46"/>
      <c r="Q6" s="47"/>
      <c r="R6" s="46" t="s">
        <v>32</v>
      </c>
      <c r="S6" s="46"/>
      <c r="T6" s="47"/>
      <c r="U6" s="46" t="s">
        <v>29</v>
      </c>
      <c r="V6" s="46"/>
      <c r="W6" s="47"/>
      <c r="X6" s="46" t="s">
        <v>30</v>
      </c>
      <c r="Y6" s="46"/>
      <c r="Z6" s="47"/>
      <c r="AA6" s="46" t="s">
        <v>33</v>
      </c>
      <c r="AB6" s="46"/>
      <c r="AC6" s="47"/>
      <c r="AD6" s="46" t="s">
        <v>34</v>
      </c>
      <c r="AE6" s="46"/>
      <c r="AF6" s="47"/>
      <c r="AG6" s="46" t="s">
        <v>35</v>
      </c>
      <c r="AH6" s="46"/>
      <c r="AI6" s="47"/>
      <c r="AJ6" s="55" t="s">
        <v>36</v>
      </c>
      <c r="AK6" s="56"/>
      <c r="AL6" s="57"/>
    </row>
    <row r="7" spans="2:38" ht="25.5">
      <c r="B7" s="54"/>
      <c r="C7" s="4" t="s">
        <v>37</v>
      </c>
      <c r="D7" s="4" t="s">
        <v>38</v>
      </c>
      <c r="E7" s="4" t="s">
        <v>79</v>
      </c>
      <c r="F7" s="4" t="s">
        <v>37</v>
      </c>
      <c r="G7" s="4" t="s">
        <v>38</v>
      </c>
      <c r="H7" s="4" t="s">
        <v>79</v>
      </c>
      <c r="I7" s="4" t="s">
        <v>37</v>
      </c>
      <c r="J7" s="4" t="s">
        <v>38</v>
      </c>
      <c r="K7" s="4" t="s">
        <v>79</v>
      </c>
      <c r="L7" s="4" t="s">
        <v>37</v>
      </c>
      <c r="M7" s="4" t="s">
        <v>38</v>
      </c>
      <c r="N7" s="4" t="s">
        <v>79</v>
      </c>
      <c r="O7" s="4" t="s">
        <v>37</v>
      </c>
      <c r="P7" s="4" t="s">
        <v>38</v>
      </c>
      <c r="Q7" s="4" t="s">
        <v>79</v>
      </c>
      <c r="R7" s="4" t="s">
        <v>37</v>
      </c>
      <c r="S7" s="4" t="s">
        <v>38</v>
      </c>
      <c r="T7" s="4" t="s">
        <v>79</v>
      </c>
      <c r="U7" s="4" t="s">
        <v>37</v>
      </c>
      <c r="V7" s="4" t="s">
        <v>38</v>
      </c>
      <c r="W7" s="4" t="s">
        <v>79</v>
      </c>
      <c r="X7" s="4" t="s">
        <v>37</v>
      </c>
      <c r="Y7" s="4" t="s">
        <v>38</v>
      </c>
      <c r="Z7" s="4" t="s">
        <v>79</v>
      </c>
      <c r="AA7" s="4" t="s">
        <v>37</v>
      </c>
      <c r="AB7" s="4" t="s">
        <v>38</v>
      </c>
      <c r="AC7" s="4" t="s">
        <v>79</v>
      </c>
      <c r="AD7" s="4" t="s">
        <v>37</v>
      </c>
      <c r="AE7" s="4" t="s">
        <v>38</v>
      </c>
      <c r="AF7" s="4" t="s">
        <v>79</v>
      </c>
      <c r="AG7" s="4" t="s">
        <v>37</v>
      </c>
      <c r="AH7" s="4" t="s">
        <v>38</v>
      </c>
      <c r="AI7" s="4" t="s">
        <v>79</v>
      </c>
      <c r="AJ7" s="4" t="s">
        <v>37</v>
      </c>
      <c r="AK7" s="4" t="s">
        <v>38</v>
      </c>
      <c r="AL7" s="4" t="s">
        <v>79</v>
      </c>
    </row>
    <row r="8" spans="2:38" ht="12.75">
      <c r="B8" s="25" t="s">
        <v>4</v>
      </c>
      <c r="C8" s="23">
        <v>83500</v>
      </c>
      <c r="D8" s="23">
        <v>65109.47</v>
      </c>
      <c r="E8" s="23">
        <f>D8/C8</f>
        <v>0.779754131736527</v>
      </c>
      <c r="F8" s="23">
        <v>32400</v>
      </c>
      <c r="G8" s="23">
        <v>36348.14</v>
      </c>
      <c r="H8" s="23">
        <f>G8/F8</f>
        <v>1.1218561728395062</v>
      </c>
      <c r="I8" s="23">
        <v>57800</v>
      </c>
      <c r="J8" s="23">
        <v>49404.8</v>
      </c>
      <c r="K8" s="23">
        <f>J8/I8</f>
        <v>0.8547543252595157</v>
      </c>
      <c r="L8" s="23">
        <v>52000</v>
      </c>
      <c r="M8" s="23">
        <v>50893.55</v>
      </c>
      <c r="N8" s="23">
        <f>M8/L8</f>
        <v>0.9787221153846154</v>
      </c>
      <c r="O8" s="23">
        <v>76600</v>
      </c>
      <c r="P8" s="23">
        <v>97126.01</v>
      </c>
      <c r="Q8" s="11">
        <f>P8/O8</f>
        <v>1.2679635770234987</v>
      </c>
      <c r="R8" s="23">
        <v>30600</v>
      </c>
      <c r="S8" s="23">
        <v>27936.17</v>
      </c>
      <c r="T8" s="11">
        <f>S8/R8</f>
        <v>0.9129467320261437</v>
      </c>
      <c r="U8" s="23">
        <v>67200</v>
      </c>
      <c r="V8" s="23">
        <v>53887.47</v>
      </c>
      <c r="W8" s="11">
        <f>V8/U8</f>
        <v>0.8018968750000001</v>
      </c>
      <c r="X8" s="23">
        <v>57100</v>
      </c>
      <c r="Y8" s="23">
        <v>57959</v>
      </c>
      <c r="Z8" s="11">
        <f>Y8/X8</f>
        <v>1.015043782837128</v>
      </c>
      <c r="AA8" s="23">
        <v>51400</v>
      </c>
      <c r="AB8" s="23">
        <v>46113.99</v>
      </c>
      <c r="AC8" s="23">
        <f>AB8/AA8</f>
        <v>0.8971593385214007</v>
      </c>
      <c r="AD8" s="23">
        <v>53200</v>
      </c>
      <c r="AE8" s="23">
        <v>50371.98</v>
      </c>
      <c r="AF8" s="11">
        <f>AE8/AD8</f>
        <v>0.9468417293233083</v>
      </c>
      <c r="AG8" s="23">
        <v>53100</v>
      </c>
      <c r="AH8" s="23">
        <v>57031.03</v>
      </c>
      <c r="AI8" s="11">
        <f>AH8/AG8</f>
        <v>1.0740306967984934</v>
      </c>
      <c r="AJ8" s="23">
        <v>48800</v>
      </c>
      <c r="AK8" s="28">
        <v>70900.56</v>
      </c>
      <c r="AL8" s="12">
        <f>AK8/AJ8</f>
        <v>1.4528803278688525</v>
      </c>
    </row>
    <row r="9" spans="2:38" ht="12.75">
      <c r="B9" s="25" t="s">
        <v>5</v>
      </c>
      <c r="C9" s="24">
        <v>5828600</v>
      </c>
      <c r="D9" s="24">
        <v>5267247.29</v>
      </c>
      <c r="E9" s="23">
        <f aca="true" t="shared" si="0" ref="E9:E17">D9/C9</f>
        <v>0.9036899581374601</v>
      </c>
      <c r="F9" s="24">
        <v>5735000</v>
      </c>
      <c r="G9" s="24">
        <v>5358560.44</v>
      </c>
      <c r="H9" s="23">
        <f aca="true" t="shared" si="1" ref="H9:H17">G9/F9</f>
        <v>0.9343610183086313</v>
      </c>
      <c r="I9" s="24">
        <v>7366100</v>
      </c>
      <c r="J9" s="24">
        <v>7481318.5</v>
      </c>
      <c r="K9" s="23">
        <f aca="true" t="shared" si="2" ref="K9:K17">J9/I9</f>
        <v>1.0156417235714965</v>
      </c>
      <c r="L9" s="24">
        <v>6912500</v>
      </c>
      <c r="M9" s="24">
        <v>6252297.43</v>
      </c>
      <c r="N9" s="23">
        <f aca="true" t="shared" si="3" ref="N9:N17">M9/L9</f>
        <v>0.9044914907775768</v>
      </c>
      <c r="O9" s="24">
        <v>6105100</v>
      </c>
      <c r="P9" s="24">
        <v>6236211.04</v>
      </c>
      <c r="Q9" s="11">
        <f aca="true" t="shared" si="4" ref="Q9:Q17">P9/O9</f>
        <v>1.021475658056379</v>
      </c>
      <c r="R9" s="24">
        <v>5413500</v>
      </c>
      <c r="S9" s="24">
        <v>6322379.5</v>
      </c>
      <c r="T9" s="11">
        <f aca="true" t="shared" si="5" ref="T9:T17">S9/R9</f>
        <v>1.1678912902927865</v>
      </c>
      <c r="U9" s="24">
        <v>7341100</v>
      </c>
      <c r="V9" s="24">
        <v>7393324.41</v>
      </c>
      <c r="W9" s="11">
        <f aca="true" t="shared" si="6" ref="W9:W17">V9/U9</f>
        <v>1.0071139761071228</v>
      </c>
      <c r="X9" s="24">
        <v>8403100</v>
      </c>
      <c r="Y9" s="24">
        <v>7234908.12</v>
      </c>
      <c r="Z9" s="11">
        <f aca="true" t="shared" si="7" ref="Z9:Z17">Y9/X9</f>
        <v>0.8609808427842106</v>
      </c>
      <c r="AA9" s="24">
        <v>7498100</v>
      </c>
      <c r="AB9" s="24">
        <v>8120685.26</v>
      </c>
      <c r="AC9" s="23">
        <f aca="true" t="shared" si="8" ref="AC9:AC17">AB9/AA9</f>
        <v>1.083032402875395</v>
      </c>
      <c r="AD9" s="24">
        <v>8372000</v>
      </c>
      <c r="AE9" s="24">
        <v>6736960.07</v>
      </c>
      <c r="AF9" s="11">
        <f aca="true" t="shared" si="9" ref="AF9:AF17">AE9/AD9</f>
        <v>0.8047013939321548</v>
      </c>
      <c r="AG9" s="24">
        <v>8581500</v>
      </c>
      <c r="AH9" s="24">
        <v>6453186.67</v>
      </c>
      <c r="AI9" s="11">
        <f aca="true" t="shared" si="10" ref="AI9:AI17">AH9/AG9</f>
        <v>0.7519881920410184</v>
      </c>
      <c r="AJ9" s="24">
        <v>15928100</v>
      </c>
      <c r="AK9" s="28">
        <v>15324681.61</v>
      </c>
      <c r="AL9" s="12">
        <f aca="true" t="shared" si="11" ref="AL9:AL17">AK9/AJ9</f>
        <v>0.9621161098938353</v>
      </c>
    </row>
    <row r="10" spans="2:38" ht="12.75">
      <c r="B10" s="25" t="s">
        <v>6</v>
      </c>
      <c r="C10" s="24">
        <v>1809400</v>
      </c>
      <c r="D10" s="24">
        <v>742883.5</v>
      </c>
      <c r="E10" s="23">
        <f t="shared" si="0"/>
        <v>0.41056897314026747</v>
      </c>
      <c r="F10" s="24">
        <v>1363100</v>
      </c>
      <c r="G10" s="24">
        <v>1379001.09</v>
      </c>
      <c r="H10" s="23">
        <f t="shared" si="1"/>
        <v>1.0116653877191697</v>
      </c>
      <c r="I10" s="24">
        <v>3555500</v>
      </c>
      <c r="J10" s="24">
        <v>3458573.52</v>
      </c>
      <c r="K10" s="23">
        <f t="shared" si="2"/>
        <v>0.9727390015468992</v>
      </c>
      <c r="L10" s="24">
        <v>2241500</v>
      </c>
      <c r="M10" s="24">
        <v>2152634.8</v>
      </c>
      <c r="N10" s="23">
        <f t="shared" si="3"/>
        <v>0.9603545839839392</v>
      </c>
      <c r="O10" s="24">
        <v>1869800</v>
      </c>
      <c r="P10" s="24">
        <v>1950249.56</v>
      </c>
      <c r="Q10" s="11">
        <f t="shared" si="4"/>
        <v>1.0430257567654295</v>
      </c>
      <c r="R10" s="24">
        <v>1792400</v>
      </c>
      <c r="S10" s="24">
        <v>1719482.83</v>
      </c>
      <c r="T10" s="11">
        <f t="shared" si="5"/>
        <v>0.9593186956036599</v>
      </c>
      <c r="U10" s="24">
        <v>1663000</v>
      </c>
      <c r="V10" s="24">
        <v>1831287.93</v>
      </c>
      <c r="W10" s="11">
        <f t="shared" si="6"/>
        <v>1.1011953878532772</v>
      </c>
      <c r="X10" s="24">
        <v>1417900</v>
      </c>
      <c r="Y10" s="24">
        <v>1334918.1</v>
      </c>
      <c r="Z10" s="11">
        <f t="shared" si="7"/>
        <v>0.9414754919246774</v>
      </c>
      <c r="AA10" s="24">
        <v>2441200</v>
      </c>
      <c r="AB10" s="24">
        <v>2399286.56</v>
      </c>
      <c r="AC10" s="23">
        <f t="shared" si="8"/>
        <v>0.982830804522366</v>
      </c>
      <c r="AD10" s="24">
        <v>1881800</v>
      </c>
      <c r="AE10" s="24">
        <v>1726629.02</v>
      </c>
      <c r="AF10" s="11">
        <f t="shared" si="9"/>
        <v>0.917541194600914</v>
      </c>
      <c r="AG10" s="24">
        <v>1901000</v>
      </c>
      <c r="AH10" s="24">
        <v>1844617.97</v>
      </c>
      <c r="AI10" s="11">
        <f t="shared" si="10"/>
        <v>0.9703408574434508</v>
      </c>
      <c r="AJ10" s="24">
        <v>1998500</v>
      </c>
      <c r="AK10" s="28">
        <v>2280542.19</v>
      </c>
      <c r="AL10" s="12">
        <f t="shared" si="11"/>
        <v>1.1411269402051538</v>
      </c>
    </row>
    <row r="11" spans="2:38" ht="12.75">
      <c r="B11" s="25" t="s">
        <v>80</v>
      </c>
      <c r="C11" s="24">
        <v>171600</v>
      </c>
      <c r="D11" s="24">
        <v>171516.06</v>
      </c>
      <c r="E11" s="23">
        <f t="shared" si="0"/>
        <v>0.9995108391608392</v>
      </c>
      <c r="F11" s="24">
        <v>164700</v>
      </c>
      <c r="G11" s="24">
        <v>164706.96</v>
      </c>
      <c r="H11" s="23">
        <f t="shared" si="1"/>
        <v>1.0000422586520947</v>
      </c>
      <c r="I11" s="24">
        <v>184300</v>
      </c>
      <c r="J11" s="24">
        <v>184343.33</v>
      </c>
      <c r="K11" s="23">
        <f t="shared" si="2"/>
        <v>1.0002351058057515</v>
      </c>
      <c r="L11" s="24">
        <v>188000</v>
      </c>
      <c r="M11" s="24">
        <v>187968.75</v>
      </c>
      <c r="N11" s="23">
        <f t="shared" si="3"/>
        <v>0.9998337765957447</v>
      </c>
      <c r="O11" s="24">
        <v>248600</v>
      </c>
      <c r="P11" s="24">
        <v>217461.8</v>
      </c>
      <c r="Q11" s="11">
        <f t="shared" si="4"/>
        <v>0.8747457763475462</v>
      </c>
      <c r="R11" s="24">
        <v>308800</v>
      </c>
      <c r="S11" s="24">
        <v>336268.33</v>
      </c>
      <c r="T11" s="11">
        <f t="shared" si="5"/>
        <v>1.0889518458549223</v>
      </c>
      <c r="U11" s="24">
        <v>206300</v>
      </c>
      <c r="V11" s="24">
        <v>177529.58</v>
      </c>
      <c r="W11" s="11">
        <f t="shared" si="6"/>
        <v>0.8605408628211342</v>
      </c>
      <c r="X11" s="24">
        <v>194900</v>
      </c>
      <c r="Y11" s="24">
        <v>153057.48</v>
      </c>
      <c r="Z11" s="11">
        <f t="shared" si="7"/>
        <v>0.7853128783991791</v>
      </c>
      <c r="AA11" s="24">
        <v>172900</v>
      </c>
      <c r="AB11" s="24">
        <v>126866.85</v>
      </c>
      <c r="AC11" s="23">
        <f t="shared" si="8"/>
        <v>0.7337585309427415</v>
      </c>
      <c r="AD11" s="24">
        <v>125500</v>
      </c>
      <c r="AE11" s="24">
        <v>134511.51</v>
      </c>
      <c r="AF11" s="11">
        <f t="shared" si="9"/>
        <v>1.071804860557769</v>
      </c>
      <c r="AG11" s="24">
        <v>170700</v>
      </c>
      <c r="AH11" s="24">
        <v>213109.96</v>
      </c>
      <c r="AI11" s="11">
        <f t="shared" si="10"/>
        <v>1.2484473345049794</v>
      </c>
      <c r="AJ11" s="24">
        <v>174300</v>
      </c>
      <c r="AK11" s="28">
        <v>218637.81</v>
      </c>
      <c r="AL11" s="12">
        <f t="shared" si="11"/>
        <v>1.2543764199655765</v>
      </c>
    </row>
    <row r="12" spans="2:38" ht="12.75">
      <c r="B12" s="25" t="s">
        <v>7</v>
      </c>
      <c r="C12" s="24">
        <v>12468000</v>
      </c>
      <c r="D12" s="24">
        <v>10601905.97</v>
      </c>
      <c r="E12" s="23">
        <f t="shared" si="0"/>
        <v>0.850329320660892</v>
      </c>
      <c r="F12" s="24">
        <v>11026400</v>
      </c>
      <c r="G12" s="24">
        <v>12818819.15</v>
      </c>
      <c r="H12" s="23">
        <f t="shared" si="1"/>
        <v>1.1625570585141116</v>
      </c>
      <c r="I12" s="24">
        <v>14110600</v>
      </c>
      <c r="J12" s="24">
        <v>14114574.03</v>
      </c>
      <c r="K12" s="23">
        <f t="shared" si="2"/>
        <v>1.0002816343741583</v>
      </c>
      <c r="L12" s="24">
        <v>13104100</v>
      </c>
      <c r="M12" s="24">
        <v>12927789.28</v>
      </c>
      <c r="N12" s="23">
        <f t="shared" si="3"/>
        <v>0.986545377400966</v>
      </c>
      <c r="O12" s="24">
        <v>9078200</v>
      </c>
      <c r="P12" s="24">
        <v>9129595.2</v>
      </c>
      <c r="Q12" s="11">
        <f t="shared" si="4"/>
        <v>1.0056613866184925</v>
      </c>
      <c r="R12" s="24">
        <v>9260150</v>
      </c>
      <c r="S12" s="24">
        <v>8700129.01</v>
      </c>
      <c r="T12" s="11">
        <f t="shared" si="5"/>
        <v>0.939523550914402</v>
      </c>
      <c r="U12" s="24">
        <v>11896350</v>
      </c>
      <c r="V12" s="24">
        <v>10507776.28</v>
      </c>
      <c r="W12" s="11">
        <f t="shared" si="6"/>
        <v>0.883277331282284</v>
      </c>
      <c r="X12" s="24">
        <v>8363300</v>
      </c>
      <c r="Y12" s="24">
        <v>7367210.46</v>
      </c>
      <c r="Z12" s="11">
        <f t="shared" si="7"/>
        <v>0.8808975476187629</v>
      </c>
      <c r="AA12" s="24">
        <v>9238970</v>
      </c>
      <c r="AB12" s="24">
        <v>11531343.69</v>
      </c>
      <c r="AC12" s="23">
        <f t="shared" si="8"/>
        <v>1.248120049096382</v>
      </c>
      <c r="AD12" s="24">
        <v>13617630</v>
      </c>
      <c r="AE12" s="24">
        <v>11180306.99</v>
      </c>
      <c r="AF12" s="11">
        <f t="shared" si="9"/>
        <v>0.8210170925484097</v>
      </c>
      <c r="AG12" s="24">
        <v>12253100</v>
      </c>
      <c r="AH12" s="24">
        <v>11418573.33</v>
      </c>
      <c r="AI12" s="11">
        <f t="shared" si="10"/>
        <v>0.9318926092172594</v>
      </c>
      <c r="AJ12" s="24">
        <v>13930600</v>
      </c>
      <c r="AK12" s="28">
        <v>17224273.66</v>
      </c>
      <c r="AL12" s="12">
        <f t="shared" si="11"/>
        <v>1.2364344435989836</v>
      </c>
    </row>
    <row r="13" spans="2:38" ht="12.75">
      <c r="B13" s="25" t="s">
        <v>8</v>
      </c>
      <c r="C13" s="24">
        <v>4274200</v>
      </c>
      <c r="D13" s="24">
        <v>4163198.25</v>
      </c>
      <c r="E13" s="23">
        <f t="shared" si="0"/>
        <v>0.974029818445557</v>
      </c>
      <c r="F13" s="24">
        <v>2911800</v>
      </c>
      <c r="G13" s="24">
        <v>2841518.71</v>
      </c>
      <c r="H13" s="23">
        <f t="shared" si="1"/>
        <v>0.9758632838793873</v>
      </c>
      <c r="I13" s="24">
        <v>3177000</v>
      </c>
      <c r="J13" s="24">
        <v>2843904.48</v>
      </c>
      <c r="K13" s="23">
        <f t="shared" si="2"/>
        <v>0.8951540698772427</v>
      </c>
      <c r="L13" s="24">
        <v>4046800</v>
      </c>
      <c r="M13" s="24">
        <v>4251255.78</v>
      </c>
      <c r="N13" s="23">
        <f t="shared" si="3"/>
        <v>1.0505228279134131</v>
      </c>
      <c r="O13" s="24">
        <v>3858900</v>
      </c>
      <c r="P13" s="24">
        <v>3759473</v>
      </c>
      <c r="Q13" s="11">
        <f t="shared" si="4"/>
        <v>0.9742343673067454</v>
      </c>
      <c r="R13" s="24">
        <v>4878550</v>
      </c>
      <c r="S13" s="24">
        <v>5012863.16</v>
      </c>
      <c r="T13" s="11">
        <f t="shared" si="5"/>
        <v>1.0275313689518402</v>
      </c>
      <c r="U13" s="24">
        <v>2030100</v>
      </c>
      <c r="V13" s="24">
        <v>2082334.75</v>
      </c>
      <c r="W13" s="11">
        <f t="shared" si="6"/>
        <v>1.0257301364464804</v>
      </c>
      <c r="X13" s="24">
        <v>2715100</v>
      </c>
      <c r="Y13" s="24">
        <v>2779349.95</v>
      </c>
      <c r="Z13" s="11">
        <f t="shared" si="7"/>
        <v>1.0236639350300174</v>
      </c>
      <c r="AA13" s="24">
        <v>2980400</v>
      </c>
      <c r="AB13" s="24">
        <v>2851749.23</v>
      </c>
      <c r="AC13" s="23">
        <f t="shared" si="8"/>
        <v>0.9568343947121192</v>
      </c>
      <c r="AD13" s="24">
        <v>2598300</v>
      </c>
      <c r="AE13" s="24">
        <v>2474768.78</v>
      </c>
      <c r="AF13" s="11">
        <f t="shared" si="9"/>
        <v>0.9524569064388253</v>
      </c>
      <c r="AG13" s="24">
        <v>2907500</v>
      </c>
      <c r="AH13" s="24">
        <v>3107988.9</v>
      </c>
      <c r="AI13" s="11">
        <f t="shared" si="10"/>
        <v>1.0689557695614789</v>
      </c>
      <c r="AJ13" s="24">
        <v>2893550</v>
      </c>
      <c r="AK13" s="28">
        <v>3094021.5</v>
      </c>
      <c r="AL13" s="12">
        <f t="shared" si="11"/>
        <v>1.0692821966097008</v>
      </c>
    </row>
    <row r="14" spans="2:38" ht="12.75">
      <c r="B14" s="25" t="s">
        <v>9</v>
      </c>
      <c r="C14" s="24">
        <v>1827100</v>
      </c>
      <c r="D14" s="24">
        <v>1808329.41</v>
      </c>
      <c r="E14" s="23">
        <f t="shared" si="0"/>
        <v>0.9897265666903836</v>
      </c>
      <c r="F14" s="24">
        <v>658000</v>
      </c>
      <c r="G14" s="24">
        <v>629713.65</v>
      </c>
      <c r="H14" s="23">
        <f t="shared" si="1"/>
        <v>0.9570116261398177</v>
      </c>
      <c r="I14" s="24">
        <v>677200</v>
      </c>
      <c r="J14" s="24">
        <v>666760</v>
      </c>
      <c r="K14" s="23">
        <f t="shared" si="2"/>
        <v>0.9845835794447726</v>
      </c>
      <c r="L14" s="24">
        <v>1177900</v>
      </c>
      <c r="M14" s="24">
        <v>1193096.92</v>
      </c>
      <c r="N14" s="23">
        <f t="shared" si="3"/>
        <v>1.0129017064266914</v>
      </c>
      <c r="O14" s="24">
        <v>810700</v>
      </c>
      <c r="P14" s="24">
        <v>767759.26</v>
      </c>
      <c r="Q14" s="11">
        <f t="shared" si="4"/>
        <v>0.9470325151103984</v>
      </c>
      <c r="R14" s="24">
        <v>543050</v>
      </c>
      <c r="S14" s="24">
        <v>590526.07</v>
      </c>
      <c r="T14" s="11">
        <f t="shared" si="5"/>
        <v>1.0874248595893563</v>
      </c>
      <c r="U14" s="24">
        <v>1488050</v>
      </c>
      <c r="V14" s="24">
        <v>1519014.06</v>
      </c>
      <c r="W14" s="11">
        <f t="shared" si="6"/>
        <v>1.0208084808978193</v>
      </c>
      <c r="X14" s="24">
        <v>450300</v>
      </c>
      <c r="Y14" s="24">
        <v>445648.3</v>
      </c>
      <c r="Z14" s="11">
        <f t="shared" si="7"/>
        <v>0.9896697757050855</v>
      </c>
      <c r="AA14" s="24">
        <v>441400</v>
      </c>
      <c r="AB14" s="24">
        <v>332198.75</v>
      </c>
      <c r="AC14" s="23">
        <f t="shared" si="8"/>
        <v>0.7526025147258723</v>
      </c>
      <c r="AD14" s="24">
        <v>1143300</v>
      </c>
      <c r="AE14" s="24">
        <v>1165175.71</v>
      </c>
      <c r="AF14" s="11">
        <f t="shared" si="9"/>
        <v>1.0191338318901426</v>
      </c>
      <c r="AG14" s="24">
        <v>552200</v>
      </c>
      <c r="AH14" s="24">
        <v>609259.66</v>
      </c>
      <c r="AI14" s="11">
        <f t="shared" si="10"/>
        <v>1.103331510322347</v>
      </c>
      <c r="AJ14" s="24">
        <v>479600</v>
      </c>
      <c r="AK14" s="28">
        <v>488456.59</v>
      </c>
      <c r="AL14" s="12">
        <f t="shared" si="11"/>
        <v>1.0184666180150126</v>
      </c>
    </row>
    <row r="15" spans="2:38" ht="12.75">
      <c r="B15" s="25" t="s">
        <v>10</v>
      </c>
      <c r="C15" s="24">
        <v>240300</v>
      </c>
      <c r="D15" s="24">
        <v>222023.99</v>
      </c>
      <c r="E15" s="23">
        <f t="shared" si="0"/>
        <v>0.9239450270495214</v>
      </c>
      <c r="F15" s="24">
        <v>333200</v>
      </c>
      <c r="G15" s="24">
        <v>311842.62</v>
      </c>
      <c r="H15" s="23">
        <f t="shared" si="1"/>
        <v>0.9359022208883553</v>
      </c>
      <c r="I15" s="13">
        <v>269800</v>
      </c>
      <c r="J15" s="24">
        <v>287960.68</v>
      </c>
      <c r="K15" s="23">
        <f t="shared" si="2"/>
        <v>1.0673116382505559</v>
      </c>
      <c r="L15" s="13">
        <v>283200</v>
      </c>
      <c r="M15" s="24">
        <v>241671.72</v>
      </c>
      <c r="N15" s="23">
        <f t="shared" si="3"/>
        <v>0.853360593220339</v>
      </c>
      <c r="O15" s="13">
        <v>257800</v>
      </c>
      <c r="P15" s="24">
        <v>281470.38</v>
      </c>
      <c r="Q15" s="11">
        <f t="shared" si="4"/>
        <v>1.0918168347556245</v>
      </c>
      <c r="R15" s="24">
        <v>761000</v>
      </c>
      <c r="S15" s="24">
        <v>755604.25</v>
      </c>
      <c r="T15" s="11">
        <f t="shared" si="5"/>
        <v>0.9929096583442838</v>
      </c>
      <c r="U15" s="13">
        <v>489600</v>
      </c>
      <c r="V15" s="24">
        <v>444195.15</v>
      </c>
      <c r="W15" s="11">
        <f t="shared" si="6"/>
        <v>0.9072613357843138</v>
      </c>
      <c r="X15" s="13">
        <v>532300</v>
      </c>
      <c r="Y15" s="24">
        <v>559467.78</v>
      </c>
      <c r="Z15" s="11">
        <f t="shared" si="7"/>
        <v>1.05103847454443</v>
      </c>
      <c r="AA15" s="13">
        <v>226700</v>
      </c>
      <c r="AB15" s="13">
        <v>186926.04</v>
      </c>
      <c r="AC15" s="23">
        <f t="shared" si="8"/>
        <v>0.8245524481693869</v>
      </c>
      <c r="AD15" s="13">
        <v>204500</v>
      </c>
      <c r="AE15" s="13">
        <v>208348.1</v>
      </c>
      <c r="AF15" s="11">
        <f t="shared" si="9"/>
        <v>1.0188171149144254</v>
      </c>
      <c r="AG15" s="13">
        <v>156900</v>
      </c>
      <c r="AH15" s="24">
        <v>196627.78</v>
      </c>
      <c r="AI15" s="11">
        <f t="shared" si="10"/>
        <v>1.2532044614404079</v>
      </c>
      <c r="AJ15" s="13">
        <v>150400</v>
      </c>
      <c r="AK15" s="28">
        <v>188301.89</v>
      </c>
      <c r="AL15" s="12">
        <f t="shared" si="11"/>
        <v>1.2520072473404256</v>
      </c>
    </row>
    <row r="16" spans="2:38" ht="12.75">
      <c r="B16" s="25" t="s">
        <v>11</v>
      </c>
      <c r="C16" s="13"/>
      <c r="D16" s="13"/>
      <c r="E16" s="23">
        <v>0</v>
      </c>
      <c r="F16" s="13"/>
      <c r="G16" s="13"/>
      <c r="H16" s="23"/>
      <c r="I16" s="13"/>
      <c r="J16" s="13"/>
      <c r="K16" s="23"/>
      <c r="L16" s="13"/>
      <c r="M16" s="13"/>
      <c r="N16" s="23"/>
      <c r="O16" s="13">
        <v>0</v>
      </c>
      <c r="P16" s="13"/>
      <c r="Q16" s="11" t="e">
        <f t="shared" si="4"/>
        <v>#DIV/0!</v>
      </c>
      <c r="R16" s="13"/>
      <c r="S16" s="13"/>
      <c r="T16" s="11"/>
      <c r="U16" s="13"/>
      <c r="V16" s="13"/>
      <c r="W16" s="11"/>
      <c r="X16" s="13"/>
      <c r="Y16" s="13"/>
      <c r="Z16" s="11"/>
      <c r="AA16" s="13"/>
      <c r="AB16" s="13"/>
      <c r="AC16" s="23"/>
      <c r="AD16" s="13"/>
      <c r="AE16" s="13"/>
      <c r="AF16" s="11">
        <v>0</v>
      </c>
      <c r="AG16" s="13"/>
      <c r="AH16" s="13"/>
      <c r="AI16" s="11">
        <v>0</v>
      </c>
      <c r="AJ16" s="13"/>
      <c r="AK16" s="12"/>
      <c r="AL16" s="12" t="e">
        <f t="shared" si="11"/>
        <v>#DIV/0!</v>
      </c>
    </row>
    <row r="17" spans="3:38" ht="12.75">
      <c r="C17" s="26">
        <f>SUM(C8:C16)</f>
        <v>26702700</v>
      </c>
      <c r="D17" s="26">
        <f aca="true" t="shared" si="12" ref="D17:AK17">SUM(D8:D16)</f>
        <v>23042213.939999998</v>
      </c>
      <c r="E17" s="23">
        <f t="shared" si="0"/>
        <v>0.8629170061454459</v>
      </c>
      <c r="F17" s="26">
        <f t="shared" si="12"/>
        <v>22224600</v>
      </c>
      <c r="G17" s="27">
        <f t="shared" si="12"/>
        <v>23540510.76</v>
      </c>
      <c r="H17" s="23">
        <f t="shared" si="1"/>
        <v>1.059209648767582</v>
      </c>
      <c r="I17" s="26">
        <f t="shared" si="12"/>
        <v>29398300</v>
      </c>
      <c r="J17" s="27">
        <f t="shared" si="12"/>
        <v>29086839.34</v>
      </c>
      <c r="K17" s="23">
        <f t="shared" si="2"/>
        <v>0.9894054873921281</v>
      </c>
      <c r="L17" s="26">
        <f t="shared" si="12"/>
        <v>28006000</v>
      </c>
      <c r="M17" s="27">
        <f t="shared" si="12"/>
        <v>27257608.229999997</v>
      </c>
      <c r="N17" s="23">
        <f t="shared" si="3"/>
        <v>0.9732774487609797</v>
      </c>
      <c r="O17" s="26">
        <f t="shared" si="12"/>
        <v>22305700</v>
      </c>
      <c r="P17" s="27">
        <f t="shared" si="12"/>
        <v>22439346.25</v>
      </c>
      <c r="Q17" s="11">
        <f t="shared" si="4"/>
        <v>1.0059915739026348</v>
      </c>
      <c r="R17" s="26">
        <f t="shared" si="12"/>
        <v>22988050</v>
      </c>
      <c r="S17" s="27">
        <f t="shared" si="12"/>
        <v>23465189.32</v>
      </c>
      <c r="T17" s="11">
        <f t="shared" si="5"/>
        <v>1.020755971907143</v>
      </c>
      <c r="U17" s="26">
        <f t="shared" si="12"/>
        <v>25181700</v>
      </c>
      <c r="V17" s="27">
        <f t="shared" si="12"/>
        <v>24009349.63</v>
      </c>
      <c r="W17" s="11">
        <f t="shared" si="6"/>
        <v>0.9534443516521919</v>
      </c>
      <c r="X17" s="26">
        <f t="shared" si="12"/>
        <v>22134000</v>
      </c>
      <c r="Y17" s="27">
        <f t="shared" si="12"/>
        <v>19932519.19</v>
      </c>
      <c r="Z17" s="11">
        <f t="shared" si="7"/>
        <v>0.9005385014005602</v>
      </c>
      <c r="AA17" s="26">
        <f t="shared" si="12"/>
        <v>23051070</v>
      </c>
      <c r="AB17" s="27">
        <f t="shared" si="12"/>
        <v>25595170.37</v>
      </c>
      <c r="AC17" s="23">
        <f t="shared" si="8"/>
        <v>1.1103679946310518</v>
      </c>
      <c r="AD17" s="26">
        <f t="shared" si="12"/>
        <v>27996230</v>
      </c>
      <c r="AE17" s="27">
        <f t="shared" si="12"/>
        <v>23677072.160000004</v>
      </c>
      <c r="AF17" s="11">
        <f t="shared" si="9"/>
        <v>0.8457235906405971</v>
      </c>
      <c r="AG17" s="26">
        <f t="shared" si="12"/>
        <v>26576000</v>
      </c>
      <c r="AH17" s="26">
        <f t="shared" si="12"/>
        <v>23900395.3</v>
      </c>
      <c r="AI17" s="11">
        <f t="shared" si="10"/>
        <v>0.8993225203190849</v>
      </c>
      <c r="AJ17" s="26">
        <f t="shared" si="12"/>
        <v>35603850</v>
      </c>
      <c r="AK17" s="26">
        <f t="shared" si="12"/>
        <v>38889815.81</v>
      </c>
      <c r="AL17" s="12">
        <f t="shared" si="11"/>
        <v>1.0922924293299743</v>
      </c>
    </row>
  </sheetData>
  <sheetProtection/>
  <mergeCells count="15">
    <mergeCell ref="B2:AK2"/>
    <mergeCell ref="B5:B7"/>
    <mergeCell ref="O6:Q6"/>
    <mergeCell ref="U6:W6"/>
    <mergeCell ref="AG6:AI6"/>
    <mergeCell ref="AJ6:AL6"/>
    <mergeCell ref="C5:AK5"/>
    <mergeCell ref="I6:K6"/>
    <mergeCell ref="F6:H6"/>
    <mergeCell ref="C6:E6"/>
    <mergeCell ref="AD6:AF6"/>
    <mergeCell ref="L6:N6"/>
    <mergeCell ref="R6:T6"/>
    <mergeCell ref="X6:Z6"/>
    <mergeCell ref="AA6:AC6"/>
  </mergeCells>
  <printOptions/>
  <pageMargins left="0.29" right="0.39" top="1" bottom="1" header="0.5" footer="0.5"/>
  <pageSetup fitToHeight="1" fitToWidth="1" horizontalDpi="600" verticalDpi="600" orientation="landscape" paperSize="9" scale="2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D15"/>
  <sheetViews>
    <sheetView zoomScalePageLayoutView="0" workbookViewId="0" topLeftCell="A1">
      <selection activeCell="D7" sqref="D7"/>
    </sheetView>
  </sheetViews>
  <sheetFormatPr defaultColWidth="9.140625" defaultRowHeight="12.75"/>
  <cols>
    <col min="2" max="2" width="25.57421875" style="0" customWidth="1"/>
    <col min="3" max="3" width="27.8515625" style="0" customWidth="1"/>
    <col min="4" max="4" width="22.57421875" style="0" customWidth="1"/>
  </cols>
  <sheetData>
    <row r="2" spans="2:4" ht="46.5" customHeight="1">
      <c r="B2" s="43" t="s">
        <v>41</v>
      </c>
      <c r="C2" s="44"/>
      <c r="D2" s="44"/>
    </row>
    <row r="5" spans="2:4" ht="113.25" customHeight="1">
      <c r="B5" s="2" t="s">
        <v>3</v>
      </c>
      <c r="C5" s="2" t="s">
        <v>42</v>
      </c>
      <c r="D5" s="2" t="s">
        <v>43</v>
      </c>
    </row>
    <row r="6" spans="2:4" ht="12.75">
      <c r="B6" s="3" t="s">
        <v>4</v>
      </c>
      <c r="C6" s="14"/>
      <c r="D6" s="14">
        <v>663082.17</v>
      </c>
    </row>
    <row r="7" spans="2:4" ht="12.75">
      <c r="B7" s="3" t="s">
        <v>5</v>
      </c>
      <c r="C7" s="14">
        <v>536510.86</v>
      </c>
      <c r="D7" s="14">
        <v>169913756.1</v>
      </c>
    </row>
    <row r="8" spans="2:4" ht="12.75">
      <c r="B8" s="3" t="s">
        <v>6</v>
      </c>
      <c r="C8" s="14"/>
      <c r="D8" s="14">
        <v>22820107.07</v>
      </c>
    </row>
    <row r="9" spans="2:4" ht="12.75">
      <c r="B9" s="3" t="s">
        <v>80</v>
      </c>
      <c r="C9" s="14"/>
      <c r="D9" s="14">
        <v>2874802.33</v>
      </c>
    </row>
    <row r="10" spans="2:4" ht="12.75">
      <c r="B10" s="3" t="s">
        <v>7</v>
      </c>
      <c r="C10" s="14">
        <v>2345300</v>
      </c>
      <c r="D10" s="14">
        <v>499000359.71</v>
      </c>
    </row>
    <row r="11" spans="2:4" ht="12.75">
      <c r="B11" s="3" t="s">
        <v>8</v>
      </c>
      <c r="C11" s="14"/>
      <c r="D11" s="14">
        <v>45638145.63</v>
      </c>
    </row>
    <row r="12" spans="2:4" ht="12.75">
      <c r="B12" s="3" t="s">
        <v>9</v>
      </c>
      <c r="C12" s="14"/>
      <c r="D12" s="14">
        <v>10215938.38</v>
      </c>
    </row>
    <row r="13" spans="2:4" ht="12.75">
      <c r="B13" s="3" t="s">
        <v>10</v>
      </c>
      <c r="C13" s="14"/>
      <c r="D13" s="14">
        <v>4237945.55</v>
      </c>
    </row>
    <row r="14" spans="2:4" ht="12.75">
      <c r="B14" s="3" t="s">
        <v>11</v>
      </c>
      <c r="C14" s="14"/>
      <c r="D14" s="14">
        <v>36358265.07</v>
      </c>
    </row>
    <row r="15" ht="12.75">
      <c r="D15" s="20"/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2:D14"/>
  <sheetViews>
    <sheetView zoomScalePageLayoutView="0" workbookViewId="0" topLeftCell="A1">
      <selection activeCell="C19" sqref="C19"/>
    </sheetView>
  </sheetViews>
  <sheetFormatPr defaultColWidth="9.140625" defaultRowHeight="12.75"/>
  <cols>
    <col min="2" max="2" width="25.28125" style="0" customWidth="1"/>
    <col min="3" max="3" width="27.8515625" style="0" customWidth="1"/>
    <col min="4" max="4" width="22.57421875" style="0" customWidth="1"/>
  </cols>
  <sheetData>
    <row r="2" spans="2:4" ht="27.75" customHeight="1">
      <c r="B2" s="43" t="s">
        <v>44</v>
      </c>
      <c r="C2" s="44"/>
      <c r="D2" s="44"/>
    </row>
    <row r="5" spans="2:4" ht="113.25" customHeight="1">
      <c r="B5" s="2" t="s">
        <v>3</v>
      </c>
      <c r="C5" s="2" t="s">
        <v>45</v>
      </c>
      <c r="D5" s="2" t="s">
        <v>46</v>
      </c>
    </row>
    <row r="6" spans="2:4" ht="12.75">
      <c r="B6" s="3" t="s">
        <v>4</v>
      </c>
      <c r="C6" s="1">
        <v>1</v>
      </c>
      <c r="D6" s="1">
        <v>12</v>
      </c>
    </row>
    <row r="7" spans="2:4" ht="12.75">
      <c r="B7" s="3" t="s">
        <v>5</v>
      </c>
      <c r="C7" s="1">
        <v>11</v>
      </c>
      <c r="D7" s="1">
        <v>178</v>
      </c>
    </row>
    <row r="8" spans="2:4" ht="12.75">
      <c r="B8" s="3" t="s">
        <v>6</v>
      </c>
      <c r="C8" s="1">
        <v>0</v>
      </c>
      <c r="D8" s="1">
        <v>13</v>
      </c>
    </row>
    <row r="9" spans="2:4" ht="12.75">
      <c r="B9" s="3" t="s">
        <v>80</v>
      </c>
      <c r="C9" s="1">
        <v>1</v>
      </c>
      <c r="D9" s="1">
        <v>16</v>
      </c>
    </row>
    <row r="10" spans="2:4" ht="12.75">
      <c r="B10" s="3" t="s">
        <v>7</v>
      </c>
      <c r="C10" s="1">
        <v>37</v>
      </c>
      <c r="D10" s="1">
        <v>110</v>
      </c>
    </row>
    <row r="11" spans="2:4" ht="12.75">
      <c r="B11" s="3" t="s">
        <v>8</v>
      </c>
      <c r="C11" s="1">
        <v>15</v>
      </c>
      <c r="D11" s="1">
        <v>73</v>
      </c>
    </row>
    <row r="12" spans="2:4" ht="12.75">
      <c r="B12" s="3" t="s">
        <v>9</v>
      </c>
      <c r="C12" s="1">
        <v>6</v>
      </c>
      <c r="D12" s="1">
        <v>65</v>
      </c>
    </row>
    <row r="13" spans="2:4" ht="12.75">
      <c r="B13" s="3" t="s">
        <v>10</v>
      </c>
      <c r="C13" s="1">
        <v>3</v>
      </c>
      <c r="D13" s="1">
        <v>30</v>
      </c>
    </row>
    <row r="14" spans="2:4" ht="12.75">
      <c r="B14" s="3" t="s">
        <v>11</v>
      </c>
      <c r="C14" s="1">
        <v>3</v>
      </c>
      <c r="D14" s="1">
        <v>26</v>
      </c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Черкашина</cp:lastModifiedBy>
  <cp:lastPrinted>2016-06-30T13:07:47Z</cp:lastPrinted>
  <dcterms:created xsi:type="dcterms:W3CDTF">1996-10-08T23:32:33Z</dcterms:created>
  <dcterms:modified xsi:type="dcterms:W3CDTF">2016-06-30T13:48:35Z</dcterms:modified>
  <cp:category/>
  <cp:version/>
  <cp:contentType/>
  <cp:contentStatus/>
</cp:coreProperties>
</file>