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'Районный'!$A$1:$E$55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<sst xmlns="http://schemas.openxmlformats.org/spreadsheetml/2006/main" count="65" uniqueCount="53">
  <si>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</si>
  <si>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</si>
  <si>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</si>
  <si>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</si>
  <si>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</si>
  <si>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</si>
  <si>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</si>
  <si>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</si>
  <si>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</si>
  <si>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</si>
  <si>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</si>
  <si>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</si>
  <si>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</si>
  <si>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</si>
  <si>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</si>
  <si>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</si>
  <si>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</si>
  <si>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</si>
  <si>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</si>
  <si>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</si>
  <si>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</si>
  <si>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</si>
  <si>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</si>
  <si>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</si>
  <si>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</si>
  <si>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</si>
  <si>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</si>
  <si>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</si>
  <si>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</si>
  <si>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</si>
  <si>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</si>
  <si>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</si>
  <si>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</si>
  <si>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</si>
  <si>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</si>
  <si>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</si>
  <si>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</si>
  <si>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</si>
  <si>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</si>
  <si>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</si>
  <si>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</si>
  <si>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</si>
  <si>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</si>
  <si>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</si>
  <si>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</si>
  <si>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</si>
  <si>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</si>
  <si>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</si>
  <si>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об исполнении бюджета муниципального образования Приморско-Ахтарский район                                      за 1 квартал 2013 года</t>
  </si>
  <si>
    <t xml:space="preserve">Уточненные назначения на 2013г. </t>
  </si>
  <si>
    <t>Фактическое исполнение за 1 квартал 2013г.</t>
  </si>
  <si>
    <t>Заместитель главы муниципального образования Приморско-Ахтарский район, начальник финансового управления</t>
  </si>
  <si>
    <t>Г.Н.Кривонос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</si>
</sst>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24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24" borderId="10" xfId="0" applyNumberFormat="1" applyFon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24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31.5" customHeight="1">
      <c r="A2" s="70" t="s">
        <v>48</v>
      </c>
      <c r="B2" s="70"/>
      <c r="C2" s="70"/>
      <c r="D2" s="70"/>
      <c r="E2" s="70"/>
    </row>
    <row r="3" spans="1:5" ht="13.5" thickBot="1">
      <c r="A3" s="5"/>
      <c r="B3" s="5"/>
      <c r="C3" s="5"/>
      <c r="D3" s="5"/>
      <c r="E3" s="5" t="s">
        <v>11</v>
      </c>
    </row>
    <row r="4" spans="1:5" ht="45.75" thickBot="1">
      <c r="A4" s="49" t="s">
        <v>1</v>
      </c>
      <c r="B4" s="73"/>
      <c r="C4" s="13" t="s">
        <v>49</v>
      </c>
      <c r="D4" s="13" t="s">
        <v>50</v>
      </c>
      <c r="E4" s="12" t="s">
        <v>2</v>
      </c>
    </row>
    <row r="5" spans="1:5" ht="12.75">
      <c r="A5" s="48" t="s">
        <v>35</v>
      </c>
      <c r="B5" s="48"/>
      <c r="C5" s="33">
        <f>C6+C16</f>
        <v>562382.1</v>
      </c>
      <c r="D5" s="33">
        <f>D6+D16</f>
        <v>115697.8</v>
      </c>
      <c r="E5" s="4">
        <f>D5/C5*100</f>
        <v>20.572809838719973</v>
      </c>
    </row>
    <row r="6" spans="1:5" ht="12.75">
      <c r="A6" s="71" t="s">
        <v>12</v>
      </c>
      <c r="B6" s="72"/>
      <c r="C6" s="37">
        <f>SUM(C7:C15)</f>
        <v>226676</v>
      </c>
      <c r="D6" s="37">
        <f>SUM(D7:D15)</f>
        <v>60140.9</v>
      </c>
      <c r="E6" s="6">
        <f>D6/C6*100</f>
        <v>26.53165751998447</v>
      </c>
    </row>
    <row r="7" spans="1:5" ht="12.75">
      <c r="A7" s="74" t="s">
        <v>31</v>
      </c>
      <c r="B7" s="75"/>
      <c r="C7" s="38">
        <v>165000</v>
      </c>
      <c r="D7" s="38">
        <v>45052.8</v>
      </c>
      <c r="E7" s="6">
        <f aca="true" t="shared" si="0" ref="E7:E19">D7/C7*100</f>
        <v>27.304727272727273</v>
      </c>
    </row>
    <row r="8" spans="1:5" ht="12.75">
      <c r="A8" s="9" t="s">
        <v>21</v>
      </c>
      <c r="B8" s="10"/>
      <c r="C8" s="38">
        <v>32720</v>
      </c>
      <c r="D8" s="38">
        <v>7548.1</v>
      </c>
      <c r="E8" s="6">
        <f t="shared" si="0"/>
        <v>23.068765281173594</v>
      </c>
    </row>
    <row r="9" spans="1:5" ht="14.25" customHeight="1">
      <c r="A9" s="50" t="s">
        <v>16</v>
      </c>
      <c r="B9" s="51"/>
      <c r="C9" s="38">
        <v>2106</v>
      </c>
      <c r="D9" s="38">
        <v>565.1</v>
      </c>
      <c r="E9" s="6">
        <f t="shared" si="0"/>
        <v>26.83285849952517</v>
      </c>
    </row>
    <row r="10" spans="1:5" ht="31.5" customHeight="1">
      <c r="A10" s="50" t="s">
        <v>22</v>
      </c>
      <c r="B10" s="51"/>
      <c r="C10" s="38">
        <v>17981</v>
      </c>
      <c r="D10" s="38">
        <v>4487.8</v>
      </c>
      <c r="E10" s="6">
        <f t="shared" si="0"/>
        <v>24.95856737667538</v>
      </c>
    </row>
    <row r="11" spans="1:5" ht="12.75">
      <c r="A11" s="50" t="s">
        <v>23</v>
      </c>
      <c r="B11" s="51"/>
      <c r="C11" s="38">
        <v>2267</v>
      </c>
      <c r="D11" s="38">
        <v>467.2</v>
      </c>
      <c r="E11" s="6">
        <f t="shared" si="0"/>
        <v>20.608734009704456</v>
      </c>
    </row>
    <row r="12" spans="1:5" ht="26.25" customHeight="1">
      <c r="A12" s="50" t="s">
        <v>24</v>
      </c>
      <c r="B12" s="51"/>
      <c r="C12" s="38"/>
      <c r="D12" s="38">
        <v>136.2</v>
      </c>
      <c r="E12" s="6" t="s">
        <v>7</v>
      </c>
    </row>
    <row r="13" spans="1:5" ht="26.25" customHeight="1">
      <c r="A13" s="50" t="s">
        <v>25</v>
      </c>
      <c r="B13" s="51"/>
      <c r="C13" s="38"/>
      <c r="D13" s="38">
        <v>486.8</v>
      </c>
      <c r="E13" s="6" t="s">
        <v>7</v>
      </c>
    </row>
    <row r="14" spans="1:5" ht="12.75">
      <c r="A14" s="50" t="s">
        <v>26</v>
      </c>
      <c r="B14" s="51"/>
      <c r="C14" s="38">
        <v>6602</v>
      </c>
      <c r="D14" s="38">
        <v>1208.3</v>
      </c>
      <c r="E14" s="6">
        <f t="shared" si="0"/>
        <v>18.302029687973338</v>
      </c>
    </row>
    <row r="15" spans="1:5" ht="13.5" customHeight="1">
      <c r="A15" s="50" t="s">
        <v>27</v>
      </c>
      <c r="B15" s="66"/>
      <c r="C15" s="38"/>
      <c r="D15" s="38">
        <v>188.6</v>
      </c>
      <c r="E15" s="6" t="s">
        <v>30</v>
      </c>
    </row>
    <row r="16" spans="1:5" ht="15" customHeight="1">
      <c r="A16" s="71" t="s">
        <v>32</v>
      </c>
      <c r="B16" s="72"/>
      <c r="C16" s="37">
        <f>SUM(C17:C19)</f>
        <v>335706.1</v>
      </c>
      <c r="D16" s="37">
        <f>SUM(D17:D19)</f>
        <v>55556.9</v>
      </c>
      <c r="E16" s="2">
        <f>D16/C16*100</f>
        <v>16.549267350220926</v>
      </c>
    </row>
    <row r="17" spans="1:5" ht="27.75" customHeight="1">
      <c r="A17" s="50" t="s">
        <v>29</v>
      </c>
      <c r="B17" s="51"/>
      <c r="C17" s="39">
        <v>379024.5</v>
      </c>
      <c r="D17" s="39">
        <v>97090.3</v>
      </c>
      <c r="E17" s="6">
        <f t="shared" si="0"/>
        <v>25.615837498631354</v>
      </c>
    </row>
    <row r="18" spans="1:5" ht="67.5" customHeight="1">
      <c r="A18" s="50" t="s">
        <v>44</v>
      </c>
      <c r="B18" s="51"/>
      <c r="C18" s="39"/>
      <c r="D18" s="39">
        <v>1650</v>
      </c>
      <c r="E18" s="6" t="s">
        <v>7</v>
      </c>
    </row>
    <row r="19" spans="1:5" ht="39" customHeight="1">
      <c r="A19" s="50" t="s">
        <v>36</v>
      </c>
      <c r="B19" s="51"/>
      <c r="C19" s="39">
        <v>-43318.4</v>
      </c>
      <c r="D19" s="39">
        <v>-43183.4</v>
      </c>
      <c r="E19" s="6">
        <f t="shared" si="0"/>
        <v>99.6883541405038</v>
      </c>
    </row>
    <row r="20" spans="1:5" ht="12.75">
      <c r="A20" s="76" t="s">
        <v>34</v>
      </c>
      <c r="B20" s="76"/>
      <c r="C20" s="40">
        <f>SUM(C21:C33)</f>
        <v>641271.2999999999</v>
      </c>
      <c r="D20" s="40">
        <f>SUM(D21:D33)</f>
        <v>157262.20000000004</v>
      </c>
      <c r="E20" s="3">
        <f>D20/C20*100</f>
        <v>24.523505106185176</v>
      </c>
    </row>
    <row r="21" spans="1:5" ht="12.75">
      <c r="A21" s="50" t="s">
        <v>3</v>
      </c>
      <c r="B21" s="51"/>
      <c r="C21" s="39">
        <v>86477.6</v>
      </c>
      <c r="D21" s="39">
        <v>17941.8</v>
      </c>
      <c r="E21" s="6">
        <f>D21/C21*100</f>
        <v>20.747338038983504</v>
      </c>
    </row>
    <row r="22" spans="1:5" ht="12.75">
      <c r="A22" s="50" t="s">
        <v>20</v>
      </c>
      <c r="B22" s="51"/>
      <c r="C22" s="39">
        <v>1702.3</v>
      </c>
      <c r="D22" s="39">
        <v>1693.3</v>
      </c>
      <c r="E22" s="6">
        <f aca="true" t="shared" si="1" ref="E22:E33">D22/C22*100</f>
        <v>99.47130353051753</v>
      </c>
    </row>
    <row r="23" spans="1:5" ht="24" customHeight="1">
      <c r="A23" s="50" t="s">
        <v>4</v>
      </c>
      <c r="B23" s="51"/>
      <c r="C23" s="39">
        <v>165.4</v>
      </c>
      <c r="D23" s="39"/>
      <c r="E23" s="6">
        <f t="shared" si="1"/>
        <v>0</v>
      </c>
    </row>
    <row r="24" spans="1:5" ht="14.25" customHeight="1">
      <c r="A24" s="50" t="s">
        <v>13</v>
      </c>
      <c r="B24" s="66"/>
      <c r="C24" s="39">
        <v>3331.8</v>
      </c>
      <c r="D24" s="39">
        <v>42.1</v>
      </c>
      <c r="E24" s="6">
        <f t="shared" si="1"/>
        <v>1.2635812473737917</v>
      </c>
    </row>
    <row r="25" spans="1:5" ht="12.75">
      <c r="A25" s="50" t="s">
        <v>5</v>
      </c>
      <c r="B25" s="51"/>
      <c r="C25" s="39">
        <v>9940.9</v>
      </c>
      <c r="D25" s="39">
        <v>1.8</v>
      </c>
      <c r="E25" s="6">
        <f t="shared" si="1"/>
        <v>0.01810701244354133</v>
      </c>
    </row>
    <row r="26" spans="1:5" ht="12.75">
      <c r="A26" s="50" t="s">
        <v>14</v>
      </c>
      <c r="B26" s="66"/>
      <c r="C26" s="39">
        <v>403512.2</v>
      </c>
      <c r="D26" s="39">
        <v>109163.6</v>
      </c>
      <c r="E26" s="6">
        <f t="shared" si="1"/>
        <v>27.05335799016734</v>
      </c>
    </row>
    <row r="27" spans="1:5" ht="12.75">
      <c r="A27" s="50" t="s">
        <v>41</v>
      </c>
      <c r="B27" s="66"/>
      <c r="C27" s="39">
        <v>13424.4</v>
      </c>
      <c r="D27" s="39">
        <v>4099</v>
      </c>
      <c r="E27" s="6">
        <f>D27/C27*100</f>
        <v>30.533953100324783</v>
      </c>
    </row>
    <row r="28" spans="1:5" ht="12.75">
      <c r="A28" s="50" t="s">
        <v>40</v>
      </c>
      <c r="B28" s="66"/>
      <c r="C28" s="39">
        <v>62543.7</v>
      </c>
      <c r="D28" s="39">
        <v>12501</v>
      </c>
      <c r="E28" s="6">
        <f t="shared" si="1"/>
        <v>19.987624652842733</v>
      </c>
    </row>
    <row r="29" spans="1:5" ht="12.75">
      <c r="A29" s="50" t="s">
        <v>15</v>
      </c>
      <c r="B29" s="66"/>
      <c r="C29" s="39">
        <v>39945.6</v>
      </c>
      <c r="D29" s="39">
        <v>7585.2</v>
      </c>
      <c r="E29" s="6">
        <f t="shared" si="1"/>
        <v>18.988824801730352</v>
      </c>
    </row>
    <row r="30" spans="1:5" ht="12.75">
      <c r="A30" s="50" t="s">
        <v>37</v>
      </c>
      <c r="B30" s="51"/>
      <c r="C30" s="41">
        <v>3933.1</v>
      </c>
      <c r="D30" s="41">
        <v>555.6</v>
      </c>
      <c r="E30" s="6">
        <f t="shared" si="1"/>
        <v>14.12626172739061</v>
      </c>
    </row>
    <row r="31" spans="1:5" ht="12.75">
      <c r="A31" s="50" t="s">
        <v>38</v>
      </c>
      <c r="B31" s="51"/>
      <c r="C31" s="41">
        <v>1500</v>
      </c>
      <c r="D31" s="41">
        <v>416.2</v>
      </c>
      <c r="E31" s="6">
        <f t="shared" si="1"/>
        <v>27.746666666666663</v>
      </c>
    </row>
    <row r="32" spans="1:5" ht="27" customHeight="1">
      <c r="A32" s="50" t="s">
        <v>39</v>
      </c>
      <c r="B32" s="51"/>
      <c r="C32" s="41">
        <v>5834.2</v>
      </c>
      <c r="D32" s="41">
        <v>413</v>
      </c>
      <c r="E32" s="6">
        <f t="shared" si="1"/>
        <v>7.0789482705426625</v>
      </c>
    </row>
    <row r="33" spans="1:5" ht="12.75">
      <c r="A33" s="50" t="s">
        <v>28</v>
      </c>
      <c r="B33" s="51"/>
      <c r="C33" s="41">
        <v>8960.1</v>
      </c>
      <c r="D33" s="41">
        <v>2849.6</v>
      </c>
      <c r="E33" s="6">
        <f t="shared" si="1"/>
        <v>31.803216481958906</v>
      </c>
    </row>
    <row r="34" spans="1:5" ht="27.75" customHeight="1">
      <c r="A34" s="55" t="s">
        <v>6</v>
      </c>
      <c r="B34" s="56"/>
      <c r="C34" s="42">
        <v>-69193.4</v>
      </c>
      <c r="D34" s="42">
        <f>D5-D20</f>
        <v>-41564.40000000004</v>
      </c>
      <c r="E34" s="1" t="s">
        <v>7</v>
      </c>
    </row>
    <row r="35" spans="1:5" ht="30.75" customHeight="1" thickBot="1">
      <c r="A35" s="67" t="s">
        <v>33</v>
      </c>
      <c r="B35" s="68"/>
      <c r="C35" s="33">
        <f>-C34</f>
        <v>69193.4</v>
      </c>
      <c r="D35" s="43">
        <f>-D34</f>
        <v>41564.40000000004</v>
      </c>
      <c r="E35" s="20" t="s">
        <v>7</v>
      </c>
    </row>
    <row r="36" spans="1:6" ht="57" thickBot="1">
      <c r="A36" s="64" t="s">
        <v>8</v>
      </c>
      <c r="B36" s="65"/>
      <c r="C36" s="11" t="s">
        <v>47</v>
      </c>
      <c r="D36" s="21" t="s">
        <v>9</v>
      </c>
      <c r="E36" s="17"/>
      <c r="F36" s="18"/>
    </row>
    <row r="37" spans="1:7" s="7" customFormat="1" ht="30" customHeight="1">
      <c r="A37" s="54" t="s">
        <v>17</v>
      </c>
      <c r="B37" s="54"/>
      <c r="C37" s="23">
        <v>1</v>
      </c>
      <c r="D37" s="24">
        <v>96.9</v>
      </c>
      <c r="E37" s="19"/>
      <c r="F37" s="14"/>
      <c r="G37" s="19"/>
    </row>
    <row r="38" spans="1:7" s="8" customFormat="1" ht="12.75">
      <c r="A38" s="52" t="s">
        <v>10</v>
      </c>
      <c r="B38" s="52"/>
      <c r="C38" s="22">
        <v>1</v>
      </c>
      <c r="D38" s="25">
        <v>96.9</v>
      </c>
      <c r="E38" s="19"/>
      <c r="F38" s="14"/>
      <c r="G38" s="19"/>
    </row>
    <row r="39" spans="1:7" s="8" customFormat="1" ht="27" customHeight="1">
      <c r="A39" s="55" t="s">
        <v>45</v>
      </c>
      <c r="B39" s="63"/>
      <c r="C39" s="22">
        <v>3</v>
      </c>
      <c r="D39" s="26">
        <v>403.4</v>
      </c>
      <c r="E39" s="19"/>
      <c r="F39" s="14"/>
      <c r="G39" s="19"/>
    </row>
    <row r="40" spans="1:7" s="8" customFormat="1" ht="12.75">
      <c r="A40" s="52" t="s">
        <v>10</v>
      </c>
      <c r="B40" s="52"/>
      <c r="C40" s="22">
        <v>3</v>
      </c>
      <c r="D40" s="25">
        <v>403.4</v>
      </c>
      <c r="E40" s="19"/>
      <c r="F40" s="14"/>
      <c r="G40" s="19"/>
    </row>
    <row r="41" spans="1:8" s="7" customFormat="1" ht="28.5" customHeight="1">
      <c r="A41" s="53" t="s">
        <v>18</v>
      </c>
      <c r="B41" s="53"/>
      <c r="C41" s="35">
        <f>74+5+17</f>
        <v>96</v>
      </c>
      <c r="D41" s="26">
        <f>519.7+7749.2+2316.8</f>
        <v>10585.7</v>
      </c>
      <c r="E41" s="19"/>
      <c r="F41" s="14"/>
      <c r="G41" s="19"/>
      <c r="H41"/>
    </row>
    <row r="42" spans="1:8" s="8" customFormat="1" ht="15" customHeight="1">
      <c r="A42" s="52" t="s">
        <v>10</v>
      </c>
      <c r="B42" s="52"/>
      <c r="C42" s="22">
        <f>64+5+17</f>
        <v>86</v>
      </c>
      <c r="D42" s="25">
        <f>7271.8+519.7+2316.8</f>
        <v>10108.3</v>
      </c>
      <c r="E42" s="19"/>
      <c r="F42" s="14"/>
      <c r="G42" s="19"/>
      <c r="H42"/>
    </row>
    <row r="43" spans="1:8" s="7" customFormat="1" ht="15" customHeight="1">
      <c r="A43" s="61" t="s">
        <v>43</v>
      </c>
      <c r="B43" s="62"/>
      <c r="C43" s="28">
        <v>37</v>
      </c>
      <c r="D43" s="29">
        <v>2227.7</v>
      </c>
      <c r="E43" s="19"/>
      <c r="F43" s="14"/>
      <c r="G43" s="19"/>
      <c r="H43"/>
    </row>
    <row r="44" spans="1:8" s="7" customFormat="1" ht="39.75" customHeight="1">
      <c r="A44" s="53" t="s">
        <v>19</v>
      </c>
      <c r="B44" s="53"/>
      <c r="C44" s="27">
        <v>17</v>
      </c>
      <c r="D44" s="26">
        <v>1337.7</v>
      </c>
      <c r="E44" s="19"/>
      <c r="F44" s="14"/>
      <c r="G44" s="19"/>
      <c r="H44"/>
    </row>
    <row r="45" spans="1:8" s="8" customFormat="1" ht="12.75">
      <c r="A45" s="58" t="s">
        <v>14</v>
      </c>
      <c r="B45" s="58"/>
      <c r="C45" s="47">
        <f>1+3+4+9+15+55+1229</f>
        <v>1316</v>
      </c>
      <c r="D45" s="26">
        <f>146.9+130.4+68.2+433.2+2593.5+70309.2</f>
        <v>73681.4</v>
      </c>
      <c r="E45" s="19"/>
      <c r="F45" s="14"/>
      <c r="G45" s="19"/>
      <c r="H45" s="32"/>
    </row>
    <row r="46" spans="1:8" s="7" customFormat="1" ht="12.75">
      <c r="A46" s="52" t="s">
        <v>10</v>
      </c>
      <c r="B46" s="52"/>
      <c r="C46" s="22">
        <f>1+8</f>
        <v>9</v>
      </c>
      <c r="D46" s="34">
        <f>146.9+867.4</f>
        <v>1014.3</v>
      </c>
      <c r="E46" s="19"/>
      <c r="F46" s="14"/>
      <c r="G46" s="19"/>
      <c r="H46"/>
    </row>
    <row r="47" spans="1:8" s="8" customFormat="1" ht="12.75">
      <c r="A47" s="58" t="s">
        <v>42</v>
      </c>
      <c r="B47" s="58"/>
      <c r="C47" s="28">
        <f>2+18+43</f>
        <v>63</v>
      </c>
      <c r="D47" s="26">
        <f>247.3+631.6+1210.1+46.9</f>
        <v>2135.9</v>
      </c>
      <c r="E47" s="19"/>
      <c r="F47" s="14"/>
      <c r="G47" s="19"/>
      <c r="H47"/>
    </row>
    <row r="48" spans="1:8" s="7" customFormat="1" ht="12.75">
      <c r="A48" s="52" t="s">
        <v>10</v>
      </c>
      <c r="B48" s="52"/>
      <c r="C48" s="22">
        <v>2</v>
      </c>
      <c r="D48" s="25">
        <v>247.3</v>
      </c>
      <c r="E48" s="19"/>
      <c r="F48" s="14"/>
      <c r="G48" s="19"/>
      <c r="H48"/>
    </row>
    <row r="49" spans="1:8" s="7" customFormat="1" ht="12.75">
      <c r="A49" s="53" t="s">
        <v>46</v>
      </c>
      <c r="B49" s="53"/>
      <c r="C49" s="28">
        <v>926</v>
      </c>
      <c r="D49" s="36">
        <v>28858.6</v>
      </c>
      <c r="E49" s="19"/>
      <c r="F49" s="14"/>
      <c r="G49" s="19"/>
      <c r="H49"/>
    </row>
    <row r="50" spans="1:8" s="7" customFormat="1" ht="12.75" customHeight="1">
      <c r="A50" s="52" t="s">
        <v>10</v>
      </c>
      <c r="B50" s="52"/>
      <c r="C50" s="44">
        <v>0</v>
      </c>
      <c r="D50" s="30">
        <v>0</v>
      </c>
      <c r="E50" s="19"/>
      <c r="F50" s="14"/>
      <c r="G50" s="19"/>
      <c r="H50"/>
    </row>
    <row r="51" spans="1:7" s="7" customFormat="1" ht="12.75">
      <c r="A51" s="59" t="s">
        <v>37</v>
      </c>
      <c r="B51" s="59"/>
      <c r="C51" s="45">
        <v>2</v>
      </c>
      <c r="D51" s="27">
        <v>266.2</v>
      </c>
      <c r="E51" s="19"/>
      <c r="F51" s="14"/>
      <c r="G51" s="19"/>
    </row>
    <row r="52" spans="1:7" s="7" customFormat="1" ht="12.75">
      <c r="A52" s="52" t="s">
        <v>10</v>
      </c>
      <c r="B52" s="52"/>
      <c r="C52" s="46">
        <v>2</v>
      </c>
      <c r="D52" s="31">
        <v>266.2</v>
      </c>
      <c r="E52" s="19"/>
      <c r="F52" s="14"/>
      <c r="G52" s="19"/>
    </row>
    <row r="53" spans="1:7" s="7" customFormat="1" ht="12.75">
      <c r="A53" s="16"/>
      <c r="B53" s="16"/>
      <c r="C53" s="14"/>
      <c r="D53" s="15"/>
      <c r="E53" s="14"/>
      <c r="G53" s="19"/>
    </row>
    <row r="54" spans="1:7" s="7" customFormat="1" ht="12.75">
      <c r="A54" s="16"/>
      <c r="B54" s="16"/>
      <c r="C54" s="14"/>
      <c r="D54" s="15"/>
      <c r="E54" s="15"/>
      <c r="G54" s="19"/>
    </row>
    <row r="55" spans="1:7" ht="40.5" customHeight="1">
      <c r="A55" s="60" t="s">
        <v>51</v>
      </c>
      <c r="B55" s="60"/>
      <c r="D55" s="57" t="s">
        <v>52</v>
      </c>
      <c r="E55" s="57"/>
      <c r="G55" s="19"/>
    </row>
    <row r="56" ht="12.75"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</sheetData>
  <sheetProtection/>
  <mergeCells count="52">
    <mergeCell ref="A15:B15"/>
    <mergeCell ref="A19:B19"/>
    <mergeCell ref="A30:B30"/>
    <mergeCell ref="A29:B29"/>
    <mergeCell ref="A25:B25"/>
    <mergeCell ref="A24:B24"/>
    <mergeCell ref="A26:B26"/>
    <mergeCell ref="A27:B27"/>
    <mergeCell ref="A20:B20"/>
    <mergeCell ref="A18:B18"/>
    <mergeCell ref="A1:E1"/>
    <mergeCell ref="A2:E2"/>
    <mergeCell ref="A16:B16"/>
    <mergeCell ref="A6:B6"/>
    <mergeCell ref="A5:B5"/>
    <mergeCell ref="A4:B4"/>
    <mergeCell ref="A9:B9"/>
    <mergeCell ref="A7:B7"/>
    <mergeCell ref="A10:B10"/>
    <mergeCell ref="A11:B11"/>
    <mergeCell ref="A36:B36"/>
    <mergeCell ref="A28:B28"/>
    <mergeCell ref="A33:B33"/>
    <mergeCell ref="A21:B21"/>
    <mergeCell ref="A23:B23"/>
    <mergeCell ref="A31:B31"/>
    <mergeCell ref="A32:B32"/>
    <mergeCell ref="A35:B35"/>
    <mergeCell ref="A22:B22"/>
    <mergeCell ref="A38:B38"/>
    <mergeCell ref="A41:B41"/>
    <mergeCell ref="A42:B42"/>
    <mergeCell ref="A43:B43"/>
    <mergeCell ref="A39:B39"/>
    <mergeCell ref="A40:B40"/>
    <mergeCell ref="D55:E55"/>
    <mergeCell ref="A50:B50"/>
    <mergeCell ref="A52:B52"/>
    <mergeCell ref="A44:B44"/>
    <mergeCell ref="A47:B47"/>
    <mergeCell ref="A45:B45"/>
    <mergeCell ref="A51:B51"/>
    <mergeCell ref="A55:B55"/>
    <mergeCell ref="A12:B12"/>
    <mergeCell ref="A13:B13"/>
    <mergeCell ref="A48:B48"/>
    <mergeCell ref="A49:B49"/>
    <mergeCell ref="A14:B14"/>
    <mergeCell ref="A17:B17"/>
    <mergeCell ref="A37:B37"/>
    <mergeCell ref="A34:B34"/>
    <mergeCell ref="A46:B46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2013-04-04T12:14:26Z</cp:lastPrinted>
  <dcterms:created xsi:type="dcterms:W3CDTF">2006-04-03T14:29:44Z</dcterms:created>
  <dcterms:modified xsi:type="dcterms:W3CDTF">2013-09-25T11:26:55Z</dcterms:modified>
  <cp:category/>
  <cp:version/>
  <cp:contentType/>
  <cp:contentStatus/>
</cp:coreProperties>
</file>