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Районный" sheetId="1" r:id="rId1"/>
  </sheets>
  <definedNames>
    <definedName name="_xlnm.Print_Area" localSheetId="0">'Районный'!$A$1:$E$58</definedName>
  </definedNames>
  <calcPr fullCalcOnLoad="1"/>
</workbook>
</file>

<file path=xl/sharedStrings.xml><?xml version="1.0" encoding="utf-8"?>
<sst xmlns="http://schemas.openxmlformats.org/spreadsheetml/2006/main" count="69" uniqueCount="56">
  <si>
    <t xml:space="preserve">Сведения </t>
  </si>
  <si>
    <t>Показатели</t>
  </si>
  <si>
    <t>% исполнения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</si>
  <si>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</si>
  <si>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</si>
  <si>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</si>
  <si>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Результат исполнения бюджета (дефицит "-"/ профицит "+")</t>
  </si>
  <si>
    <t>х</t>
  </si>
  <si>
    <t>Наименование</t>
  </si>
  <si>
    <t>Объем денежного содержания (ФОТ), тыс.руб.</t>
  </si>
  <si>
    <t>в том числе муниципальных служащих</t>
  </si>
  <si>
    <t>тыс.руб.</t>
  </si>
  <si>
    <t>Налоговые и неналоговые доходы</t>
  </si>
  <si>
    <t>Национальная экономика</t>
  </si>
  <si>
    <t>Образование</t>
  </si>
  <si>
    <t>Социальная политика</t>
  </si>
  <si>
    <t>Госпошлина</t>
  </si>
  <si>
    <t>Совет муниципального образования Приморско-Ахтарский район</t>
  </si>
  <si>
    <t>Администрация муниципального образования Приморско-Ахтарский район</t>
  </si>
  <si>
    <t>МУ "Межведомственная централизованная бухгалтерия муниципального образования Приморско-Ахтарский район"</t>
  </si>
  <si>
    <t>Задолженность и перерасчеты по отмененным налогам, сборам и иным обязательным платежам</t>
  </si>
  <si>
    <t>Национальная оборона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</si>
  <si>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</si>
  <si>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</si>
  <si>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</si>
  <si>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</si>
  <si>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</si>
  <si>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</si>
  <si>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</si>
  <si>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</si>
  <si>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Межбюджетные трансферты</t>
  </si>
  <si>
    <t xml:space="preserve">Прочие безвозмездные поступления </t>
  </si>
  <si>
    <t>Безвозмездные поступления от других бюджетов бюджетной системы Российской Федерации</t>
  </si>
  <si>
    <t>x</t>
  </si>
  <si>
    <t>Налоги на прибыль, доходы</t>
  </si>
  <si>
    <t xml:space="preserve">Безвозмездные поступления </t>
  </si>
  <si>
    <t>Источники финансирования дефицита бюджета - всего</t>
  </si>
  <si>
    <t>Расходы бюджета, всего</t>
  </si>
  <si>
    <t>Доходы бюджета, всего</t>
  </si>
  <si>
    <t>Возврат остатков субсидий, субвенций и иных межбюджетных трансфертов, имеющих целевое назначение, прошлых лет</t>
  </si>
  <si>
    <t xml:space="preserve">Физическая культура и спорт </t>
  </si>
  <si>
    <t>Средства массовой информации</t>
  </si>
  <si>
    <t>Обслуживание государственного и муниципального долга</t>
  </si>
  <si>
    <t>Здравоохранение</t>
  </si>
  <si>
    <t xml:space="preserve">Культура, кинематография </t>
  </si>
  <si>
    <t>Культура, кинематография</t>
  </si>
  <si>
    <t>МУ "МФЦ"</t>
  </si>
  <si>
    <t>Заместитель главы муниципального образования Приморско-Ахтарский район, начальник финансового управления</t>
  </si>
  <si>
    <t>Г.Н.Кривонос</t>
  </si>
  <si>
    <t xml:space="preserve"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 </t>
  </si>
  <si>
    <t xml:space="preserve">Уточненные назначения на 2012г. </t>
  </si>
  <si>
    <t>об исполнении бюджета муниципального образования Приморско-Ахтарский район                                      за 9 месяцев 2012 года</t>
  </si>
  <si>
    <t>Фактическое исполнение за 9 месяцев 2012г.</t>
  </si>
  <si>
    <t>Контрольно-счетная палата муниципального образования Приморско-Ахтарский район</t>
  </si>
  <si>
    <t>Здравоохранение (в том числе ОМС)</t>
  </si>
  <si>
    <t>Среднесписочная численность работников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</si>
</sst>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#,##0.0"/>
    <numFmt numFmtId="167" formatCode="0.000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2">
    <xf numFmtId="0" fontId="0" fillId="0" borderId="0" xfId="0" applyAlignment="1">
      <alignment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4" borderId="10" xfId="0" applyNumberFormat="1" applyFont="1" applyFill="1" applyBorder="1" applyAlignment="1">
      <alignment horizontal="center"/>
    </xf>
    <xf numFmtId="165" fontId="2" fillId="24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165" fontId="2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7" fontId="2" fillId="0" borderId="0" xfId="0" applyNumberFormat="1" applyFont="1" applyFill="1" applyBorder="1" applyAlignment="1">
      <alignment/>
    </xf>
    <xf numFmtId="165" fontId="2" fillId="24" borderId="17" xfId="0" applyNumberFormat="1" applyFont="1" applyFill="1" applyBorder="1" applyAlignment="1">
      <alignment horizontal="center"/>
    </xf>
    <xf numFmtId="165" fontId="1" fillId="0" borderId="15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/>
    </xf>
    <xf numFmtId="1" fontId="2" fillId="0" borderId="18" xfId="0" applyNumberFormat="1" applyFont="1" applyFill="1" applyBorder="1" applyAlignment="1">
      <alignment wrapText="1"/>
    </xf>
    <xf numFmtId="165" fontId="2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PageLayoutView="0" workbookViewId="0" topLeftCell="A28">
      <selection activeCell="C40" sqref="C40"/>
    </sheetView>
  </sheetViews>
  <sheetFormatPr defaultColWidth="9.00390625" defaultRowHeight="12.75"/>
  <cols>
    <col min="1" max="1" width="20.125" style="0" customWidth="1"/>
    <col min="2" max="2" width="28.125" style="0" customWidth="1"/>
    <col min="3" max="3" width="11.375" style="0" customWidth="1"/>
    <col min="4" max="4" width="10.875" style="0" customWidth="1"/>
    <col min="5" max="5" width="12.375" style="0" customWidth="1"/>
    <col min="6" max="6" width="4.875" style="0" customWidth="1"/>
    <col min="7" max="7" width="7.75390625" style="0" customWidth="1"/>
  </cols>
  <sheetData>
    <row r="1" spans="1:5" ht="18">
      <c r="A1" s="44" t="s">
        <v>0</v>
      </c>
      <c r="B1" s="44"/>
      <c r="C1" s="44"/>
      <c r="D1" s="44"/>
      <c r="E1" s="44"/>
    </row>
    <row r="2" spans="1:5" ht="31.5" customHeight="1">
      <c r="A2" s="45" t="s">
        <v>51</v>
      </c>
      <c r="B2" s="45"/>
      <c r="C2" s="45"/>
      <c r="D2" s="45"/>
      <c r="E2" s="45"/>
    </row>
    <row r="3" spans="1:5" ht="13.5" thickBot="1">
      <c r="A3" s="6"/>
      <c r="B3" s="6"/>
      <c r="C3" s="6"/>
      <c r="D3" s="6"/>
      <c r="E3" s="6" t="s">
        <v>11</v>
      </c>
    </row>
    <row r="4" spans="1:5" ht="45.75" thickBot="1">
      <c r="A4" s="49" t="s">
        <v>1</v>
      </c>
      <c r="B4" s="50"/>
      <c r="C4" s="14" t="s">
        <v>50</v>
      </c>
      <c r="D4" s="14" t="s">
        <v>52</v>
      </c>
      <c r="E4" s="13" t="s">
        <v>2</v>
      </c>
    </row>
    <row r="5" spans="1:5" ht="12.75">
      <c r="A5" s="48" t="s">
        <v>38</v>
      </c>
      <c r="B5" s="48"/>
      <c r="C5" s="5">
        <f>C6+C18</f>
        <v>671665.8</v>
      </c>
      <c r="D5" s="5">
        <f>D6+D18</f>
        <v>559447.9</v>
      </c>
      <c r="E5" s="5">
        <f>D5/C5*100</f>
        <v>83.2925987894575</v>
      </c>
    </row>
    <row r="6" spans="1:5" ht="12.75">
      <c r="A6" s="46" t="s">
        <v>12</v>
      </c>
      <c r="B6" s="47"/>
      <c r="C6" s="3">
        <f>SUM(C7:C17)</f>
        <v>211773</v>
      </c>
      <c r="D6" s="3">
        <f>SUM(D7:D17)</f>
        <v>164810.79999999996</v>
      </c>
      <c r="E6" s="7">
        <f>D6/C6*100</f>
        <v>77.82427410481976</v>
      </c>
    </row>
    <row r="7" spans="1:5" ht="12.75">
      <c r="A7" s="51" t="s">
        <v>34</v>
      </c>
      <c r="B7" s="52"/>
      <c r="C7" s="7">
        <v>142126</v>
      </c>
      <c r="D7" s="7">
        <v>112646.4</v>
      </c>
      <c r="E7" s="7">
        <f aca="true" t="shared" si="0" ref="E7:E22">D7/C7*100</f>
        <v>79.25812307389218</v>
      </c>
    </row>
    <row r="8" spans="1:5" ht="12.75">
      <c r="A8" s="10" t="s">
        <v>22</v>
      </c>
      <c r="B8" s="11"/>
      <c r="C8" s="7">
        <v>32373</v>
      </c>
      <c r="D8" s="7">
        <v>25250.8</v>
      </c>
      <c r="E8" s="7">
        <f t="shared" si="0"/>
        <v>77.99956754085194</v>
      </c>
    </row>
    <row r="9" spans="1:5" ht="12.75">
      <c r="A9" s="51" t="s">
        <v>23</v>
      </c>
      <c r="B9" s="52"/>
      <c r="C9" s="7">
        <v>0</v>
      </c>
      <c r="D9" s="7">
        <v>0</v>
      </c>
      <c r="E9" s="7" t="s">
        <v>7</v>
      </c>
    </row>
    <row r="10" spans="1:5" ht="14.25" customHeight="1">
      <c r="A10" s="40" t="s">
        <v>16</v>
      </c>
      <c r="B10" s="42"/>
      <c r="C10" s="7">
        <v>2653</v>
      </c>
      <c r="D10" s="7">
        <v>1781.4</v>
      </c>
      <c r="E10" s="7">
        <f t="shared" si="0"/>
        <v>67.14662646061063</v>
      </c>
    </row>
    <row r="11" spans="1:5" ht="31.5" customHeight="1">
      <c r="A11" s="40" t="s">
        <v>20</v>
      </c>
      <c r="B11" s="42"/>
      <c r="C11" s="7">
        <v>0</v>
      </c>
      <c r="D11" s="7">
        <v>0</v>
      </c>
      <c r="E11" s="7" t="s">
        <v>7</v>
      </c>
    </row>
    <row r="12" spans="1:5" ht="31.5" customHeight="1">
      <c r="A12" s="40" t="s">
        <v>24</v>
      </c>
      <c r="B12" s="42"/>
      <c r="C12" s="7">
        <v>23848</v>
      </c>
      <c r="D12" s="7">
        <v>14564.4</v>
      </c>
      <c r="E12" s="7">
        <f t="shared" si="0"/>
        <v>61.07178799060718</v>
      </c>
    </row>
    <row r="13" spans="1:5" ht="12.75">
      <c r="A13" s="40" t="s">
        <v>25</v>
      </c>
      <c r="B13" s="42"/>
      <c r="C13" s="7">
        <v>2204</v>
      </c>
      <c r="D13" s="7">
        <v>1597.8</v>
      </c>
      <c r="E13" s="7">
        <f t="shared" si="0"/>
        <v>72.49546279491832</v>
      </c>
    </row>
    <row r="14" spans="1:5" ht="26.25" customHeight="1">
      <c r="A14" s="40" t="s">
        <v>26</v>
      </c>
      <c r="B14" s="42"/>
      <c r="C14" s="7">
        <v>0</v>
      </c>
      <c r="D14" s="7">
        <v>2327.4</v>
      </c>
      <c r="E14" s="7" t="s">
        <v>7</v>
      </c>
    </row>
    <row r="15" spans="1:5" ht="26.25" customHeight="1">
      <c r="A15" s="40" t="s">
        <v>27</v>
      </c>
      <c r="B15" s="42"/>
      <c r="C15" s="7">
        <v>3000</v>
      </c>
      <c r="D15" s="7">
        <v>4329.4</v>
      </c>
      <c r="E15" s="7">
        <f t="shared" si="0"/>
        <v>144.3133333333333</v>
      </c>
    </row>
    <row r="16" spans="1:5" ht="12.75">
      <c r="A16" s="40" t="s">
        <v>28</v>
      </c>
      <c r="B16" s="42"/>
      <c r="C16" s="7">
        <v>5569</v>
      </c>
      <c r="D16" s="7">
        <v>4405.7</v>
      </c>
      <c r="E16" s="7">
        <f t="shared" si="0"/>
        <v>79.1111510145448</v>
      </c>
    </row>
    <row r="17" spans="1:5" ht="13.5" customHeight="1">
      <c r="A17" s="40" t="s">
        <v>29</v>
      </c>
      <c r="B17" s="41"/>
      <c r="C17" s="7"/>
      <c r="D17" s="7">
        <v>-2092.5</v>
      </c>
      <c r="E17" s="7" t="s">
        <v>33</v>
      </c>
    </row>
    <row r="18" spans="1:5" ht="15" customHeight="1">
      <c r="A18" s="46" t="s">
        <v>35</v>
      </c>
      <c r="B18" s="47"/>
      <c r="C18" s="3">
        <f>SUM(C19:C22)</f>
        <v>459892.80000000005</v>
      </c>
      <c r="D18" s="3">
        <f>SUM(D19:D22)</f>
        <v>394637.10000000003</v>
      </c>
      <c r="E18" s="3">
        <f>D18/C18*100</f>
        <v>85.81067153040883</v>
      </c>
    </row>
    <row r="19" spans="1:5" ht="27.75" customHeight="1">
      <c r="A19" s="40" t="s">
        <v>32</v>
      </c>
      <c r="B19" s="42"/>
      <c r="C19" s="1">
        <v>441301.7</v>
      </c>
      <c r="D19" s="1">
        <v>373854.8</v>
      </c>
      <c r="E19" s="7">
        <f t="shared" si="0"/>
        <v>84.71637430809807</v>
      </c>
    </row>
    <row r="20" spans="1:5" ht="12.75">
      <c r="A20" s="40" t="s">
        <v>31</v>
      </c>
      <c r="B20" s="42"/>
      <c r="C20" s="1">
        <v>0</v>
      </c>
      <c r="D20" s="1">
        <v>0</v>
      </c>
      <c r="E20" s="7" t="s">
        <v>33</v>
      </c>
    </row>
    <row r="21" spans="1:5" ht="67.5" customHeight="1">
      <c r="A21" s="40" t="s">
        <v>49</v>
      </c>
      <c r="B21" s="42"/>
      <c r="C21" s="1">
        <v>24013.4</v>
      </c>
      <c r="D21" s="1">
        <v>24112.4</v>
      </c>
      <c r="E21" s="7">
        <f t="shared" si="0"/>
        <v>100.41226981601939</v>
      </c>
    </row>
    <row r="22" spans="1:5" ht="39" customHeight="1">
      <c r="A22" s="40" t="s">
        <v>39</v>
      </c>
      <c r="B22" s="42"/>
      <c r="C22" s="1">
        <v>-5422.3</v>
      </c>
      <c r="D22" s="1">
        <v>-3330.1</v>
      </c>
      <c r="E22" s="7">
        <f t="shared" si="0"/>
        <v>61.41489773712262</v>
      </c>
    </row>
    <row r="23" spans="1:5" ht="12.75">
      <c r="A23" s="43" t="s">
        <v>37</v>
      </c>
      <c r="B23" s="43"/>
      <c r="C23" s="4">
        <f>SUM(C24:C36)</f>
        <v>791254.2000000002</v>
      </c>
      <c r="D23" s="4">
        <f>SUM(D24:D36)</f>
        <v>532947.6000000001</v>
      </c>
      <c r="E23" s="4">
        <f>D23/C23*100</f>
        <v>67.35478939637855</v>
      </c>
    </row>
    <row r="24" spans="1:5" ht="12.75">
      <c r="A24" s="40" t="s">
        <v>3</v>
      </c>
      <c r="B24" s="42"/>
      <c r="C24" s="1">
        <v>79304.9</v>
      </c>
      <c r="D24" s="1">
        <v>52129.6</v>
      </c>
      <c r="E24" s="7">
        <f>D24/C24*100</f>
        <v>65.73313880983395</v>
      </c>
    </row>
    <row r="25" spans="1:5" ht="12.75">
      <c r="A25" s="40" t="s">
        <v>21</v>
      </c>
      <c r="B25" s="42"/>
      <c r="C25" s="1">
        <v>1485.2</v>
      </c>
      <c r="D25" s="1">
        <v>1476.2</v>
      </c>
      <c r="E25" s="7">
        <f aca="true" t="shared" si="1" ref="E25:E36">D25/C25*100</f>
        <v>99.39402100727175</v>
      </c>
    </row>
    <row r="26" spans="1:5" ht="24" customHeight="1">
      <c r="A26" s="40" t="s">
        <v>4</v>
      </c>
      <c r="B26" s="42"/>
      <c r="C26" s="1">
        <v>203.1</v>
      </c>
      <c r="D26" s="1">
        <v>128</v>
      </c>
      <c r="E26" s="7">
        <f t="shared" si="1"/>
        <v>63.02314130969966</v>
      </c>
    </row>
    <row r="27" spans="1:5" ht="14.25" customHeight="1">
      <c r="A27" s="40" t="s">
        <v>13</v>
      </c>
      <c r="B27" s="41"/>
      <c r="C27" s="1">
        <v>16330.8</v>
      </c>
      <c r="D27" s="1">
        <v>6605.3</v>
      </c>
      <c r="E27" s="7">
        <f t="shared" si="1"/>
        <v>40.4468856394053</v>
      </c>
    </row>
    <row r="28" spans="1:5" ht="12.75">
      <c r="A28" s="40" t="s">
        <v>5</v>
      </c>
      <c r="B28" s="42"/>
      <c r="C28" s="1">
        <v>68501.6</v>
      </c>
      <c r="D28" s="1">
        <v>13780.4</v>
      </c>
      <c r="E28" s="7">
        <f t="shared" si="1"/>
        <v>20.116902378922532</v>
      </c>
    </row>
    <row r="29" spans="1:5" ht="12.75">
      <c r="A29" s="40" t="s">
        <v>14</v>
      </c>
      <c r="B29" s="41"/>
      <c r="C29" s="1">
        <v>469023.2</v>
      </c>
      <c r="D29" s="1">
        <v>340228.6</v>
      </c>
      <c r="E29" s="7">
        <f t="shared" si="1"/>
        <v>72.53982318998293</v>
      </c>
    </row>
    <row r="30" spans="1:5" ht="12.75">
      <c r="A30" s="40" t="s">
        <v>44</v>
      </c>
      <c r="B30" s="41"/>
      <c r="C30" s="1">
        <v>15950.9</v>
      </c>
      <c r="D30" s="1">
        <v>12228.7</v>
      </c>
      <c r="E30" s="7">
        <f>D30/C30*100</f>
        <v>76.66463961281183</v>
      </c>
    </row>
    <row r="31" spans="1:5" ht="12.75">
      <c r="A31" s="40" t="s">
        <v>43</v>
      </c>
      <c r="B31" s="41"/>
      <c r="C31" s="1">
        <v>82244</v>
      </c>
      <c r="D31" s="1">
        <v>67546</v>
      </c>
      <c r="E31" s="7">
        <f t="shared" si="1"/>
        <v>82.1287875103351</v>
      </c>
    </row>
    <row r="32" spans="1:5" ht="12.75">
      <c r="A32" s="40" t="s">
        <v>15</v>
      </c>
      <c r="B32" s="41"/>
      <c r="C32" s="1">
        <v>39234</v>
      </c>
      <c r="D32" s="1">
        <v>25506.5</v>
      </c>
      <c r="E32" s="7">
        <f t="shared" si="1"/>
        <v>65.01121476270582</v>
      </c>
    </row>
    <row r="33" spans="1:5" ht="12.75">
      <c r="A33" s="40" t="s">
        <v>40</v>
      </c>
      <c r="B33" s="42"/>
      <c r="C33" s="15">
        <v>5797.3</v>
      </c>
      <c r="D33" s="15">
        <v>4808.4</v>
      </c>
      <c r="E33" s="7">
        <f t="shared" si="1"/>
        <v>82.94205923447122</v>
      </c>
    </row>
    <row r="34" spans="1:5" ht="12.75">
      <c r="A34" s="40" t="s">
        <v>41</v>
      </c>
      <c r="B34" s="42"/>
      <c r="C34" s="15">
        <v>2600</v>
      </c>
      <c r="D34" s="15">
        <v>1803.8</v>
      </c>
      <c r="E34" s="7">
        <f t="shared" si="1"/>
        <v>69.37692307692308</v>
      </c>
    </row>
    <row r="35" spans="1:5" ht="27" customHeight="1">
      <c r="A35" s="40" t="s">
        <v>42</v>
      </c>
      <c r="B35" s="42"/>
      <c r="C35" s="15">
        <v>4104.3</v>
      </c>
      <c r="D35" s="15">
        <v>1653.8</v>
      </c>
      <c r="E35" s="7">
        <f t="shared" si="1"/>
        <v>40.294325463538236</v>
      </c>
    </row>
    <row r="36" spans="1:5" ht="12.75">
      <c r="A36" s="40" t="s">
        <v>30</v>
      </c>
      <c r="B36" s="42"/>
      <c r="C36" s="15">
        <v>6474.9</v>
      </c>
      <c r="D36" s="15">
        <v>5052.3</v>
      </c>
      <c r="E36" s="7">
        <f t="shared" si="1"/>
        <v>78.02900430894685</v>
      </c>
    </row>
    <row r="37" spans="1:5" ht="27.75" customHeight="1">
      <c r="A37" s="61" t="s">
        <v>6</v>
      </c>
      <c r="B37" s="67"/>
      <c r="C37" s="19">
        <v>-51510.7</v>
      </c>
      <c r="D37" s="19">
        <f>D5-D23</f>
        <v>26500.29999999993</v>
      </c>
      <c r="E37" s="2" t="s">
        <v>7</v>
      </c>
    </row>
    <row r="38" spans="1:5" ht="30.75" customHeight="1" thickBot="1">
      <c r="A38" s="55" t="s">
        <v>36</v>
      </c>
      <c r="B38" s="56"/>
      <c r="C38" s="5">
        <f>-C37</f>
        <v>51510.7</v>
      </c>
      <c r="D38" s="23">
        <f>-D37</f>
        <v>-26500.29999999993</v>
      </c>
      <c r="E38" s="23" t="s">
        <v>7</v>
      </c>
    </row>
    <row r="39" spans="1:6" ht="57" thickBot="1">
      <c r="A39" s="53" t="s">
        <v>8</v>
      </c>
      <c r="B39" s="54"/>
      <c r="C39" s="12" t="s">
        <v>55</v>
      </c>
      <c r="D39" s="24" t="s">
        <v>9</v>
      </c>
      <c r="E39" s="20"/>
      <c r="F39" s="21"/>
    </row>
    <row r="40" spans="1:7" s="8" customFormat="1" ht="30" customHeight="1">
      <c r="A40" s="66" t="s">
        <v>17</v>
      </c>
      <c r="B40" s="66"/>
      <c r="C40" s="26">
        <v>2</v>
      </c>
      <c r="D40" s="27">
        <v>495.4</v>
      </c>
      <c r="E40" s="22"/>
      <c r="F40" s="16"/>
      <c r="G40" s="22">
        <f>+D40/C40/9</f>
        <v>27.522222222222222</v>
      </c>
    </row>
    <row r="41" spans="1:7" s="9" customFormat="1" ht="12.75">
      <c r="A41" s="58" t="s">
        <v>10</v>
      </c>
      <c r="B41" s="58"/>
      <c r="C41" s="25">
        <v>2</v>
      </c>
      <c r="D41" s="28">
        <v>495.4</v>
      </c>
      <c r="E41" s="22"/>
      <c r="F41" s="16"/>
      <c r="G41" s="22">
        <f>+D41/C41/9</f>
        <v>27.522222222222222</v>
      </c>
    </row>
    <row r="42" spans="1:7" s="9" customFormat="1" ht="27" customHeight="1">
      <c r="A42" s="61" t="s">
        <v>53</v>
      </c>
      <c r="B42" s="62"/>
      <c r="C42" s="25">
        <v>1</v>
      </c>
      <c r="D42" s="30">
        <v>441.6</v>
      </c>
      <c r="E42" s="22"/>
      <c r="F42" s="16"/>
      <c r="G42" s="22">
        <f>+D42/C42/9</f>
        <v>49.06666666666667</v>
      </c>
    </row>
    <row r="43" spans="1:7" s="9" customFormat="1" ht="12.75">
      <c r="A43" s="58" t="s">
        <v>10</v>
      </c>
      <c r="B43" s="58"/>
      <c r="C43" s="25">
        <v>1</v>
      </c>
      <c r="D43" s="28">
        <v>441.6</v>
      </c>
      <c r="E43" s="22"/>
      <c r="F43" s="16"/>
      <c r="G43" s="22">
        <f>+D43/C43/9</f>
        <v>49.06666666666667</v>
      </c>
    </row>
    <row r="44" spans="1:8" s="8" customFormat="1" ht="28.5" customHeight="1">
      <c r="A44" s="57" t="s">
        <v>18</v>
      </c>
      <c r="B44" s="57"/>
      <c r="C44" s="70">
        <f>73+5+19</f>
        <v>97</v>
      </c>
      <c r="D44" s="30">
        <f>21398.8+1576.8+6036.7</f>
        <v>29012.3</v>
      </c>
      <c r="E44" s="22"/>
      <c r="F44" s="16"/>
      <c r="G44" s="22">
        <f>+D44/C44/9</f>
        <v>33.23287514318442</v>
      </c>
      <c r="H44"/>
    </row>
    <row r="45" spans="1:8" s="9" customFormat="1" ht="15" customHeight="1">
      <c r="A45" s="58" t="s">
        <v>10</v>
      </c>
      <c r="B45" s="58"/>
      <c r="C45" s="25">
        <f>63+5+19</f>
        <v>87</v>
      </c>
      <c r="D45" s="28">
        <f>19924.3+1576.8+6036.7</f>
        <v>27537.8</v>
      </c>
      <c r="E45" s="22"/>
      <c r="F45" s="16"/>
      <c r="G45" s="22">
        <f>+D45/C45/9</f>
        <v>35.16960408684546</v>
      </c>
      <c r="H45"/>
    </row>
    <row r="46" spans="1:8" s="8" customFormat="1" ht="15" customHeight="1">
      <c r="A46" s="59" t="s">
        <v>46</v>
      </c>
      <c r="B46" s="60"/>
      <c r="C46" s="32">
        <v>37</v>
      </c>
      <c r="D46" s="33">
        <v>6461</v>
      </c>
      <c r="E46" s="22"/>
      <c r="F46" s="16"/>
      <c r="G46" s="22">
        <f>+D46/C46/9</f>
        <v>19.4024024024024</v>
      </c>
      <c r="H46"/>
    </row>
    <row r="47" spans="1:8" s="8" customFormat="1" ht="39.75" customHeight="1">
      <c r="A47" s="57" t="s">
        <v>19</v>
      </c>
      <c r="B47" s="57"/>
      <c r="C47" s="31">
        <v>18</v>
      </c>
      <c r="D47" s="30">
        <v>3978.7</v>
      </c>
      <c r="E47" s="22"/>
      <c r="F47" s="16"/>
      <c r="G47" s="22">
        <f>+D47/C47/9</f>
        <v>24.559876543209878</v>
      </c>
      <c r="H47"/>
    </row>
    <row r="48" spans="1:8" s="9" customFormat="1" ht="12.75">
      <c r="A48" s="68" t="s">
        <v>14</v>
      </c>
      <c r="B48" s="68"/>
      <c r="C48" s="29">
        <f>1+3+5+9+13+55+1237</f>
        <v>1323</v>
      </c>
      <c r="D48" s="30">
        <f>423.5+222.3+678.5+873.6+1518.3+8754.9+198517.2</f>
        <v>210988.30000000002</v>
      </c>
      <c r="E48" s="22"/>
      <c r="F48" s="16"/>
      <c r="G48" s="22">
        <f>+D48/C48/9</f>
        <v>17.71968589905098</v>
      </c>
      <c r="H48" s="39"/>
    </row>
    <row r="49" spans="1:8" s="8" customFormat="1" ht="12.75">
      <c r="A49" s="58" t="s">
        <v>10</v>
      </c>
      <c r="B49" s="58"/>
      <c r="C49" s="25">
        <f>1+8</f>
        <v>9</v>
      </c>
      <c r="D49" s="69">
        <f>423.5+2645.7</f>
        <v>3069.2</v>
      </c>
      <c r="E49" s="22"/>
      <c r="F49" s="16"/>
      <c r="G49" s="22">
        <f>+D49/C49/9</f>
        <v>37.89135802469136</v>
      </c>
      <c r="H49"/>
    </row>
    <row r="50" spans="1:8" s="9" customFormat="1" ht="12.75">
      <c r="A50" s="68" t="s">
        <v>45</v>
      </c>
      <c r="B50" s="68"/>
      <c r="C50" s="32">
        <f>2+17+46</f>
        <v>65</v>
      </c>
      <c r="D50" s="30">
        <f>694+2047.1+4220.8</f>
        <v>6961.9</v>
      </c>
      <c r="E50" s="22"/>
      <c r="F50" s="16"/>
      <c r="G50" s="22">
        <f>+D50/C50/9</f>
        <v>11.90068376068376</v>
      </c>
      <c r="H50"/>
    </row>
    <row r="51" spans="1:8" s="8" customFormat="1" ht="12.75">
      <c r="A51" s="58" t="s">
        <v>10</v>
      </c>
      <c r="B51" s="58"/>
      <c r="C51" s="25">
        <v>2</v>
      </c>
      <c r="D51" s="28">
        <v>694</v>
      </c>
      <c r="E51" s="22"/>
      <c r="F51" s="16"/>
      <c r="G51" s="22">
        <f>+D51/C51/9</f>
        <v>38.55555555555556</v>
      </c>
      <c r="H51"/>
    </row>
    <row r="52" spans="1:8" s="8" customFormat="1" ht="12.75">
      <c r="A52" s="57" t="s">
        <v>54</v>
      </c>
      <c r="B52" s="57"/>
      <c r="C52" s="32">
        <v>932</v>
      </c>
      <c r="D52" s="71">
        <f>44249.3+92757.4</f>
        <v>137006.7</v>
      </c>
      <c r="E52" s="22"/>
      <c r="F52" s="16"/>
      <c r="G52" s="22">
        <f>+D52/C52/9</f>
        <v>16.333655221745353</v>
      </c>
      <c r="H52"/>
    </row>
    <row r="53" spans="1:8" s="8" customFormat="1" ht="12.75" customHeight="1">
      <c r="A53" s="58" t="s">
        <v>10</v>
      </c>
      <c r="B53" s="58"/>
      <c r="C53" s="34">
        <v>0</v>
      </c>
      <c r="D53" s="35">
        <v>0</v>
      </c>
      <c r="E53" s="22"/>
      <c r="F53" s="16"/>
      <c r="G53" s="22"/>
      <c r="H53"/>
    </row>
    <row r="54" spans="1:7" s="8" customFormat="1" ht="12.75">
      <c r="A54" s="63" t="s">
        <v>40</v>
      </c>
      <c r="B54" s="63"/>
      <c r="C54" s="36">
        <v>2</v>
      </c>
      <c r="D54" s="31">
        <v>618.2</v>
      </c>
      <c r="E54" s="22"/>
      <c r="F54" s="16"/>
      <c r="G54" s="22">
        <f>+D54/C54/9</f>
        <v>34.34444444444445</v>
      </c>
    </row>
    <row r="55" spans="1:7" s="8" customFormat="1" ht="12.75">
      <c r="A55" s="58" t="s">
        <v>10</v>
      </c>
      <c r="B55" s="58"/>
      <c r="C55" s="37">
        <v>2</v>
      </c>
      <c r="D55" s="38">
        <v>618.2</v>
      </c>
      <c r="E55" s="22"/>
      <c r="F55" s="16"/>
      <c r="G55" s="22">
        <f>+D55/C55/9</f>
        <v>34.34444444444445</v>
      </c>
    </row>
    <row r="56" spans="1:5" s="8" customFormat="1" ht="12.75">
      <c r="A56" s="18"/>
      <c r="B56" s="18"/>
      <c r="C56" s="16"/>
      <c r="D56" s="17"/>
      <c r="E56" s="16"/>
    </row>
    <row r="57" spans="1:5" s="8" customFormat="1" ht="12.75">
      <c r="A57" s="18"/>
      <c r="B57" s="18"/>
      <c r="C57" s="16"/>
      <c r="D57" s="17"/>
      <c r="E57" s="17"/>
    </row>
    <row r="58" spans="1:5" ht="40.5" customHeight="1">
      <c r="A58" s="64" t="s">
        <v>47</v>
      </c>
      <c r="B58" s="64"/>
      <c r="D58" s="65" t="s">
        <v>48</v>
      </c>
      <c r="E58" s="65"/>
    </row>
  </sheetData>
  <sheetProtection/>
  <mergeCells count="55">
    <mergeCell ref="A12:B12"/>
    <mergeCell ref="A13:B13"/>
    <mergeCell ref="A14:B14"/>
    <mergeCell ref="A15:B15"/>
    <mergeCell ref="A51:B51"/>
    <mergeCell ref="A52:B52"/>
    <mergeCell ref="A16:B16"/>
    <mergeCell ref="A20:B20"/>
    <mergeCell ref="A19:B19"/>
    <mergeCell ref="A40:B40"/>
    <mergeCell ref="A37:B37"/>
    <mergeCell ref="A49:B49"/>
    <mergeCell ref="A50:B50"/>
    <mergeCell ref="A48:B48"/>
    <mergeCell ref="A54:B54"/>
    <mergeCell ref="A58:B58"/>
    <mergeCell ref="D58:E58"/>
    <mergeCell ref="A53:B53"/>
    <mergeCell ref="A55:B55"/>
    <mergeCell ref="A47:B47"/>
    <mergeCell ref="A41:B41"/>
    <mergeCell ref="A44:B44"/>
    <mergeCell ref="A45:B45"/>
    <mergeCell ref="A46:B46"/>
    <mergeCell ref="A42:B42"/>
    <mergeCell ref="A43:B43"/>
    <mergeCell ref="A39:B39"/>
    <mergeCell ref="A31:B31"/>
    <mergeCell ref="A36:B36"/>
    <mergeCell ref="A24:B24"/>
    <mergeCell ref="A26:B26"/>
    <mergeCell ref="A34:B34"/>
    <mergeCell ref="A35:B35"/>
    <mergeCell ref="A38:B38"/>
    <mergeCell ref="A25:B25"/>
    <mergeCell ref="A1:E1"/>
    <mergeCell ref="A2:E2"/>
    <mergeCell ref="A18:B18"/>
    <mergeCell ref="A6:B6"/>
    <mergeCell ref="A5:B5"/>
    <mergeCell ref="A4:B4"/>
    <mergeCell ref="A10:B10"/>
    <mergeCell ref="A11:B11"/>
    <mergeCell ref="A9:B9"/>
    <mergeCell ref="A7:B7"/>
    <mergeCell ref="A17:B17"/>
    <mergeCell ref="A22:B22"/>
    <mergeCell ref="A33:B33"/>
    <mergeCell ref="A32:B32"/>
    <mergeCell ref="A28:B28"/>
    <mergeCell ref="A27:B27"/>
    <mergeCell ref="A29:B29"/>
    <mergeCell ref="A30:B30"/>
    <mergeCell ref="A23:B23"/>
    <mergeCell ref="A21:B21"/>
  </mergeCells>
  <printOptions/>
  <pageMargins left="1.03" right="0.29" top="0.63" bottom="0.64" header="0.5" footer="0.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Крылова</dc:creator>
  <cp:keywords/>
  <dc:description/>
  <cp:lastModifiedBy>Червякова</cp:lastModifiedBy>
  <cp:lastPrinted>2012-12-03T13:12:33Z</cp:lastPrinted>
  <dcterms:created xsi:type="dcterms:W3CDTF">2006-04-03T14:29:44Z</dcterms:created>
  <dcterms:modified xsi:type="dcterms:W3CDTF">2012-12-03T13:18:02Z</dcterms:modified>
  <cp:category/>
  <cp:version/>
  <cp:contentType/>
  <cp:contentStatus/>
</cp:coreProperties>
</file>