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7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7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</sheets>
  <definedNames/>
  <calcPr fullCalcOnLoad="1"/>
</workbook>
</file>

<file path=xl/sharedStrings.xml><?xml version="1.0" encoding="utf-8"?>
<sst xmlns="http://schemas.openxmlformats.org/spreadsheetml/2006/main" count="330" uniqueCount="93">
  <si>
    <t>Показатель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</si>
  <si>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</si>
  <si>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</si>
  <si>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</si>
  <si>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</si>
  <si>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</si>
  <si>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</si>
  <si>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</si>
  <si>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Управление образования</t>
  </si>
  <si>
    <t>Отдел культуры</t>
  </si>
  <si>
    <t>Отдел по делам молодежи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</si>
  <si>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</si>
  <si>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</si>
  <si>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</si>
  <si>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</si>
  <si>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</si>
  <si>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</si>
  <si>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</si>
  <si>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</si>
  <si>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</si>
  <si>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</si>
  <si>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</si>
  <si>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</si>
  <si>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</si>
  <si>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</si>
  <si>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</si>
  <si>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</si>
  <si>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</si>
  <si>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</si>
  <si>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</si>
  <si>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</si>
  <si>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</si>
  <si>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</si>
  <si>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</si>
  <si>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</si>
  <si>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</si>
  <si>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</si>
  <si>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</si>
  <si>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</si>
  <si>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</si>
  <si>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</si>
  <si>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</si>
  <si>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</si>
  <si>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</si>
  <si>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</si>
  <si>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</si>
  <si>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</si>
  <si>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</si>
  <si>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</si>
  <si>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Nа - объем поступивших в бюджет МО Приморско-Ахтарский район межбюджетных трансфертов в отчетном финансовом году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</si>
  <si>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</si>
  <si>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</si>
  <si>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</si>
  <si>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</si>
  <si>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</si>
  <si>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</si>
  <si>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</si>
  <si>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</si>
  <si>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</si>
  <si>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</si>
  <si>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</si>
  <si>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</si>
  <si>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</si>
  <si>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</si>
  <si>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</si>
  <si>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</si>
  <si>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</si>
  <si>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</si>
  <si>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</si>
  <si>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</si>
  <si>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</si>
  <si>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КСП</t>
  </si>
  <si>
    <t xml:space="preserve">КСП </t>
  </si>
  <si>
    <t>ксп</t>
  </si>
  <si>
    <t>УО</t>
  </si>
  <si>
    <t>ОК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</si>
  <si>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</si>
  <si>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Dn - объем дебиторской задолженности по расчетам с поставщиками и подрядчиками по состоянию на 1 января года, следующего за отчетным</t>
  </si>
  <si>
    <t>Sp - cумма бюджетных ассигнований, представленная в виде муниципальных программ</t>
  </si>
  <si>
    <t>Доля муниципальных учреждений, выполнивших муниципальное задание (в пределах установленных допустимых отклонений от установленных показателей) в общем количестве муниципальных учреждений, которым установлены муниципальные задания</t>
  </si>
  <si>
    <t>Количество муниципальных учреждений, выполнивших муниципальное задание (в пределах установленных допустимых отклонений от установленных показателей)</t>
  </si>
  <si>
    <t>Общее количество муниципальных учреждений, которым установлены муниципальные задания</t>
  </si>
  <si>
    <t>Rp - остатки целевых средств бюджета МО Приморско-Ахтарский район, образовавшиеся на 1 января года, сле-дующего за отчетным;</t>
  </si>
  <si>
    <t>Rj - кассовое исполнение по доходам по возврату остатков в краевой  бюджет в течение первых  15 рабочих дней года, следующего за отчетным</t>
  </si>
  <si>
    <t>2016 год</t>
  </si>
  <si>
    <t>N - общее количество принятых от ГРБС расходных расписаний, оформленных ГРБС</t>
  </si>
  <si>
    <t>да</t>
  </si>
  <si>
    <t>нет</t>
  </si>
  <si>
    <t>выполняется</t>
  </si>
  <si>
    <t>представлены</t>
  </si>
  <si>
    <t>S-обеспечение деятельности главы МО, администрации МО, резервный фонд</t>
  </si>
  <si>
    <t>Эффективность использования межбюджетных трансфертов, полученных из бюджетов другого уровня</t>
  </si>
  <si>
    <t>Качество администрирования доходов по возврату остатков в  бюджеты другого уровня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</si>
</sst>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2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184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87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0" xfId="53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>
      <alignment/>
    </xf>
    <xf numFmtId="188" fontId="6" fillId="0" borderId="10" xfId="53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1" fillId="22" borderId="0" xfId="0" applyFont="1" applyFill="1" applyBorder="1" applyAlignment="1">
      <alignment horizontal="center" wrapText="1"/>
    </xf>
    <xf numFmtId="188" fontId="8" fillId="0" borderId="10" xfId="53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188" fontId="8" fillId="0" borderId="10" xfId="53" applyNumberFormat="1" applyFont="1" applyFill="1" applyBorder="1" applyAlignment="1" applyProtection="1">
      <alignment horizontal="right"/>
      <protection hidden="1"/>
    </xf>
    <xf numFmtId="0" fontId="0" fillId="22" borderId="12" xfId="0" applyFill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wrapText="1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190" fontId="0" fillId="0" borderId="10" xfId="0" applyNumberFormat="1" applyFill="1" applyBorder="1" applyAlignment="1">
      <alignment/>
    </xf>
    <xf numFmtId="0" fontId="1" fillId="22" borderId="12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1" fillId="22" borderId="17" xfId="0" applyFont="1" applyFill="1" applyBorder="1" applyAlignment="1">
      <alignment horizontal="left" wrapText="1"/>
    </xf>
    <xf numFmtId="0" fontId="1" fillId="22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E11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</cols>
  <sheetData>
    <row r="2" spans="2:5" ht="39.75" customHeight="1">
      <c r="B2" s="42" t="s">
        <v>4</v>
      </c>
      <c r="C2" s="43"/>
      <c r="D2" s="43"/>
      <c r="E2" s="43"/>
    </row>
    <row r="5" spans="2:5" ht="87" customHeight="1">
      <c r="B5" s="2" t="s">
        <v>5</v>
      </c>
      <c r="C5" s="2" t="s">
        <v>11</v>
      </c>
      <c r="D5" s="2" t="s">
        <v>12</v>
      </c>
      <c r="E5" s="2" t="s">
        <v>1</v>
      </c>
    </row>
    <row r="6" spans="2:5" ht="12.75">
      <c r="B6" s="3" t="s">
        <v>6</v>
      </c>
      <c r="C6" s="31">
        <v>1</v>
      </c>
      <c r="D6" s="39" t="s">
        <v>87</v>
      </c>
      <c r="E6" s="28" t="s">
        <v>88</v>
      </c>
    </row>
    <row r="7" spans="2:5" ht="12.75">
      <c r="B7" s="3" t="s">
        <v>7</v>
      </c>
      <c r="C7" s="31">
        <v>1</v>
      </c>
      <c r="D7" s="39" t="s">
        <v>87</v>
      </c>
      <c r="E7" s="28" t="s">
        <v>88</v>
      </c>
    </row>
    <row r="8" spans="2:5" ht="12.75">
      <c r="B8" s="3" t="s">
        <v>71</v>
      </c>
      <c r="C8" s="31">
        <v>1</v>
      </c>
      <c r="D8" s="39" t="s">
        <v>87</v>
      </c>
      <c r="E8" s="28" t="s">
        <v>88</v>
      </c>
    </row>
    <row r="9" spans="2:5" ht="12.75">
      <c r="B9" s="3" t="s">
        <v>8</v>
      </c>
      <c r="C9" s="31">
        <v>1</v>
      </c>
      <c r="D9" s="39" t="s">
        <v>87</v>
      </c>
      <c r="E9" s="28" t="s">
        <v>88</v>
      </c>
    </row>
    <row r="10" spans="2:5" ht="12.75">
      <c r="B10" s="3" t="s">
        <v>9</v>
      </c>
      <c r="C10" s="31">
        <v>1</v>
      </c>
      <c r="D10" s="39" t="s">
        <v>87</v>
      </c>
      <c r="E10" s="28" t="s">
        <v>88</v>
      </c>
    </row>
    <row r="11" spans="2:5" ht="12.75">
      <c r="B11" s="3" t="s">
        <v>10</v>
      </c>
      <c r="C11" s="40">
        <v>1</v>
      </c>
      <c r="D11" s="39" t="s">
        <v>87</v>
      </c>
      <c r="E11" s="28" t="s">
        <v>88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6.140625" style="0" customWidth="1"/>
    <col min="3" max="3" width="25.7109375" style="0" customWidth="1"/>
  </cols>
  <sheetData>
    <row r="2" spans="2:3" ht="49.5" customHeight="1">
      <c r="B2" s="42" t="s">
        <v>46</v>
      </c>
      <c r="C2" s="43"/>
    </row>
    <row r="5" spans="2:3" ht="87" customHeight="1">
      <c r="B5" s="2" t="s">
        <v>5</v>
      </c>
      <c r="C5" s="2" t="s">
        <v>48</v>
      </c>
    </row>
    <row r="6" spans="2:3" ht="12.75">
      <c r="B6" s="3" t="s">
        <v>6</v>
      </c>
      <c r="C6" s="37">
        <v>0</v>
      </c>
    </row>
    <row r="7" spans="2:3" ht="12.75">
      <c r="B7" s="3" t="s">
        <v>7</v>
      </c>
      <c r="C7" s="37">
        <v>0</v>
      </c>
    </row>
    <row r="8" spans="2:3" ht="12.75">
      <c r="B8" s="3" t="s">
        <v>71</v>
      </c>
      <c r="C8" s="37">
        <v>0</v>
      </c>
    </row>
    <row r="9" spans="2:3" ht="12.75">
      <c r="B9" s="3" t="s">
        <v>8</v>
      </c>
      <c r="C9" s="37">
        <v>0</v>
      </c>
    </row>
    <row r="10" spans="2:3" ht="12.75">
      <c r="B10" s="3" t="s">
        <v>9</v>
      </c>
      <c r="C10" s="37">
        <v>0</v>
      </c>
    </row>
    <row r="11" spans="2:3" ht="12.75">
      <c r="B11" s="3" t="s">
        <v>10</v>
      </c>
      <c r="C11" s="38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</cols>
  <sheetData>
    <row r="2" spans="2:4" ht="27.75" customHeight="1">
      <c r="B2" s="42" t="s">
        <v>47</v>
      </c>
      <c r="C2" s="43"/>
      <c r="D2" s="43"/>
    </row>
    <row r="5" spans="2:4" ht="102" customHeight="1">
      <c r="B5" s="2" t="s">
        <v>5</v>
      </c>
      <c r="C5" s="2" t="s">
        <v>77</v>
      </c>
      <c r="D5" s="2" t="s">
        <v>76</v>
      </c>
    </row>
    <row r="6" spans="2:4" ht="12.75">
      <c r="B6" s="3" t="s">
        <v>6</v>
      </c>
      <c r="C6" s="21">
        <v>300</v>
      </c>
      <c r="D6" s="21">
        <v>342.2</v>
      </c>
    </row>
    <row r="7" spans="2:4" ht="12.75">
      <c r="B7" s="3" t="s">
        <v>7</v>
      </c>
      <c r="C7" s="21">
        <v>1087677.19</v>
      </c>
      <c r="D7" s="21">
        <v>888040.24</v>
      </c>
    </row>
    <row r="8" spans="2:4" ht="12.75">
      <c r="B8" s="3" t="s">
        <v>72</v>
      </c>
      <c r="C8" s="21">
        <v>726.56</v>
      </c>
      <c r="D8" s="21">
        <v>650</v>
      </c>
    </row>
    <row r="9" spans="2:4" ht="12.75">
      <c r="B9" s="3" t="s">
        <v>8</v>
      </c>
      <c r="C9" s="21">
        <v>52646.37</v>
      </c>
      <c r="D9" s="21">
        <v>52870.73</v>
      </c>
    </row>
    <row r="10" spans="2:4" ht="12.75">
      <c r="B10" s="3" t="s">
        <v>9</v>
      </c>
      <c r="C10" s="21">
        <v>113646.23</v>
      </c>
      <c r="D10" s="21">
        <v>86926.01</v>
      </c>
    </row>
    <row r="11" spans="2:4" ht="12.75">
      <c r="B11" s="3" t="s">
        <v>10</v>
      </c>
      <c r="C11" s="21">
        <v>90300</v>
      </c>
      <c r="D11" s="21">
        <v>1645.2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2" t="s">
        <v>91</v>
      </c>
      <c r="C2" s="43"/>
      <c r="D2" s="43"/>
    </row>
    <row r="5" spans="2:4" ht="113.25" customHeight="1">
      <c r="B5" s="2" t="s">
        <v>5</v>
      </c>
      <c r="C5" s="2" t="s">
        <v>69</v>
      </c>
      <c r="D5" s="2" t="s">
        <v>49</v>
      </c>
    </row>
    <row r="6" spans="2:4" ht="12.75">
      <c r="B6" s="3" t="s">
        <v>6</v>
      </c>
      <c r="C6" s="15">
        <v>0</v>
      </c>
      <c r="D6" s="15">
        <v>0</v>
      </c>
    </row>
    <row r="7" spans="2:4" ht="12.75">
      <c r="B7" s="3" t="s">
        <v>7</v>
      </c>
      <c r="C7" s="15"/>
      <c r="D7" s="15">
        <v>101248835.62</v>
      </c>
    </row>
    <row r="8" spans="2:4" ht="12.75">
      <c r="B8" s="3" t="s">
        <v>71</v>
      </c>
      <c r="C8" s="15">
        <v>3995.63</v>
      </c>
      <c r="D8" s="15">
        <v>598200</v>
      </c>
    </row>
    <row r="9" spans="2:4" ht="12.75">
      <c r="B9" s="3" t="s">
        <v>8</v>
      </c>
      <c r="C9" s="15"/>
      <c r="D9" s="15">
        <v>372848100</v>
      </c>
    </row>
    <row r="10" spans="2:4" ht="12.75">
      <c r="B10" s="3" t="s">
        <v>9</v>
      </c>
      <c r="C10" s="15"/>
      <c r="D10" s="15">
        <v>6153586.55</v>
      </c>
    </row>
    <row r="11" spans="2:4" ht="12.75">
      <c r="B11" s="3" t="s">
        <v>10</v>
      </c>
      <c r="C11" s="15">
        <v>0</v>
      </c>
      <c r="D11" s="15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B1">
      <selection activeCell="G14" sqref="G14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2" t="s">
        <v>92</v>
      </c>
      <c r="C2" s="43"/>
      <c r="D2" s="43"/>
    </row>
    <row r="5" spans="2:4" ht="95.25" customHeight="1">
      <c r="B5" s="2" t="s">
        <v>5</v>
      </c>
      <c r="C5" s="2" t="s">
        <v>82</v>
      </c>
      <c r="D5" s="2" t="s">
        <v>83</v>
      </c>
    </row>
    <row r="6" spans="2:4" ht="12.75">
      <c r="B6" s="3" t="s">
        <v>6</v>
      </c>
      <c r="C6" s="15">
        <v>0</v>
      </c>
      <c r="D6" s="15">
        <v>0</v>
      </c>
    </row>
    <row r="7" spans="2:4" ht="12.75">
      <c r="B7" s="3" t="s">
        <v>7</v>
      </c>
      <c r="C7" s="15">
        <v>0</v>
      </c>
      <c r="D7" s="15">
        <v>0</v>
      </c>
    </row>
    <row r="8" spans="2:4" ht="12.75">
      <c r="B8" s="3" t="s">
        <v>73</v>
      </c>
      <c r="C8" s="15">
        <v>3995.63</v>
      </c>
      <c r="D8" s="15">
        <v>3995.63</v>
      </c>
    </row>
    <row r="9" spans="2:4" ht="12.75">
      <c r="B9" s="3" t="s">
        <v>8</v>
      </c>
      <c r="C9" s="15">
        <v>0</v>
      </c>
      <c r="D9" s="15">
        <v>0</v>
      </c>
    </row>
    <row r="10" spans="2:4" ht="12.75">
      <c r="B10" s="3" t="s">
        <v>9</v>
      </c>
      <c r="C10" s="15">
        <v>0</v>
      </c>
      <c r="D10" s="15">
        <v>0</v>
      </c>
    </row>
    <row r="11" spans="2:4" ht="12.75">
      <c r="B11" s="3" t="s">
        <v>10</v>
      </c>
      <c r="C11" s="15">
        <v>0</v>
      </c>
      <c r="D11" s="15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1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140625" style="0" customWidth="1"/>
    <col min="3" max="3" width="29.00390625" style="0" customWidth="1"/>
  </cols>
  <sheetData>
    <row r="2" spans="2:3" ht="90.75" customHeight="1">
      <c r="B2" s="42" t="s">
        <v>50</v>
      </c>
      <c r="C2" s="43"/>
    </row>
    <row r="5" spans="2:3" ht="87" customHeight="1">
      <c r="B5" s="2" t="s">
        <v>5</v>
      </c>
      <c r="C5" s="2" t="s">
        <v>51</v>
      </c>
    </row>
    <row r="6" spans="2:3" ht="12.75">
      <c r="B6" s="3" t="s">
        <v>6</v>
      </c>
      <c r="C6" s="16" t="s">
        <v>86</v>
      </c>
    </row>
    <row r="7" spans="2:3" ht="12.75">
      <c r="B7" s="3" t="s">
        <v>7</v>
      </c>
      <c r="C7" s="16" t="s">
        <v>86</v>
      </c>
    </row>
    <row r="8" spans="2:3" ht="12.75">
      <c r="B8" s="3" t="s">
        <v>73</v>
      </c>
      <c r="C8" s="16" t="s">
        <v>86</v>
      </c>
    </row>
    <row r="9" spans="2:3" ht="12.75">
      <c r="B9" s="3" t="s">
        <v>8</v>
      </c>
      <c r="C9" s="16" t="s">
        <v>86</v>
      </c>
    </row>
    <row r="10" spans="2:3" ht="12.75">
      <c r="B10" s="3" t="s">
        <v>9</v>
      </c>
      <c r="C10" s="16" t="s">
        <v>86</v>
      </c>
    </row>
    <row r="11" spans="2:3" ht="12.75">
      <c r="B11" s="3" t="s">
        <v>10</v>
      </c>
      <c r="C11" s="16" t="s">
        <v>86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2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5.57421875" style="0" customWidth="1"/>
    <col min="3" max="3" width="25.7109375" style="0" customWidth="1"/>
  </cols>
  <sheetData>
    <row r="2" spans="2:3" ht="72" customHeight="1">
      <c r="B2" s="42" t="s">
        <v>2</v>
      </c>
      <c r="C2" s="43"/>
    </row>
    <row r="5" spans="2:3" ht="94.5" customHeight="1">
      <c r="B5" s="2" t="s">
        <v>5</v>
      </c>
      <c r="C5" s="2" t="s">
        <v>3</v>
      </c>
    </row>
    <row r="6" spans="2:3" ht="12.75">
      <c r="B6" s="3" t="s">
        <v>6</v>
      </c>
      <c r="C6" s="1">
        <v>0</v>
      </c>
    </row>
    <row r="7" spans="2:3" ht="12.75">
      <c r="B7" s="3" t="s">
        <v>7</v>
      </c>
      <c r="C7" s="1">
        <v>0</v>
      </c>
    </row>
    <row r="8" spans="2:3" ht="12.75">
      <c r="B8" s="3" t="s">
        <v>73</v>
      </c>
      <c r="C8" s="1">
        <v>0</v>
      </c>
    </row>
    <row r="9" spans="2:3" ht="12.75">
      <c r="B9" s="3" t="s">
        <v>8</v>
      </c>
      <c r="C9" s="1">
        <v>0</v>
      </c>
    </row>
    <row r="10" spans="2:3" ht="12.75">
      <c r="B10" s="3" t="s">
        <v>9</v>
      </c>
      <c r="C10" s="1">
        <v>0</v>
      </c>
    </row>
    <row r="11" spans="2:3" ht="12.75">
      <c r="B11" s="3" t="s">
        <v>10</v>
      </c>
      <c r="C11" s="1">
        <v>0</v>
      </c>
    </row>
    <row r="12" ht="12.75">
      <c r="C12" s="8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1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22.57421875" style="0" customWidth="1"/>
  </cols>
  <sheetData>
    <row r="2" spans="2:4" ht="84" customHeight="1">
      <c r="B2" s="42" t="s">
        <v>79</v>
      </c>
      <c r="C2" s="43"/>
      <c r="D2" s="43"/>
    </row>
    <row r="5" spans="2:4" ht="87" customHeight="1">
      <c r="B5" s="2" t="s">
        <v>5</v>
      </c>
      <c r="C5" s="2" t="s">
        <v>80</v>
      </c>
      <c r="D5" s="2" t="s">
        <v>81</v>
      </c>
    </row>
    <row r="6" spans="2:4" ht="12.75">
      <c r="B6" s="3" t="s">
        <v>6</v>
      </c>
      <c r="C6" s="16"/>
      <c r="D6" s="16"/>
    </row>
    <row r="7" spans="2:4" ht="12.75">
      <c r="B7" s="3" t="s">
        <v>7</v>
      </c>
      <c r="C7" s="16">
        <f>1+2</f>
        <v>3</v>
      </c>
      <c r="D7" s="16">
        <f>1+2</f>
        <v>3</v>
      </c>
    </row>
    <row r="8" spans="2:4" ht="12.75">
      <c r="B8" s="3" t="s">
        <v>73</v>
      </c>
      <c r="C8" s="16"/>
      <c r="D8" s="16"/>
    </row>
    <row r="9" spans="2:4" ht="12.75">
      <c r="B9" s="3" t="s">
        <v>8</v>
      </c>
      <c r="C9" s="16">
        <v>38</v>
      </c>
      <c r="D9" s="16">
        <v>38</v>
      </c>
    </row>
    <row r="10" spans="2:4" ht="12.75">
      <c r="B10" s="3" t="s">
        <v>9</v>
      </c>
      <c r="C10" s="16">
        <v>3</v>
      </c>
      <c r="D10" s="16">
        <v>3</v>
      </c>
    </row>
    <row r="11" spans="2:4" ht="12.75">
      <c r="B11" s="3" t="s">
        <v>10</v>
      </c>
      <c r="C11" s="16"/>
      <c r="D11" s="1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D11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</cols>
  <sheetData>
    <row r="2" spans="2:4" ht="27.75" customHeight="1">
      <c r="B2" s="42" t="s">
        <v>52</v>
      </c>
      <c r="C2" s="43"/>
      <c r="D2" s="43"/>
    </row>
    <row r="5" spans="2:4" ht="113.25" customHeight="1">
      <c r="B5" s="2" t="s">
        <v>5</v>
      </c>
      <c r="C5" s="2" t="s">
        <v>53</v>
      </c>
      <c r="D5" s="2" t="s">
        <v>54</v>
      </c>
    </row>
    <row r="6" spans="2:4" ht="12.75">
      <c r="B6" s="3" t="s">
        <v>6</v>
      </c>
      <c r="C6" s="1">
        <v>0</v>
      </c>
      <c r="D6" s="1">
        <v>0</v>
      </c>
    </row>
    <row r="7" spans="2:4" ht="12.75">
      <c r="B7" s="3" t="s">
        <v>7</v>
      </c>
      <c r="C7" s="1">
        <v>1</v>
      </c>
      <c r="D7" s="1">
        <v>1</v>
      </c>
    </row>
    <row r="8" spans="2:4" ht="12.75">
      <c r="B8" s="3" t="s">
        <v>73</v>
      </c>
      <c r="C8" s="1">
        <v>0</v>
      </c>
      <c r="D8" s="1">
        <v>0</v>
      </c>
    </row>
    <row r="9" spans="2:4" ht="12.75">
      <c r="B9" s="3" t="s">
        <v>8</v>
      </c>
      <c r="C9" s="1">
        <v>2</v>
      </c>
      <c r="D9" s="1">
        <v>1</v>
      </c>
    </row>
    <row r="10" spans="2:4" ht="12.75">
      <c r="B10" s="3" t="s">
        <v>9</v>
      </c>
      <c r="C10" s="1">
        <v>0</v>
      </c>
      <c r="D10" s="1">
        <v>0</v>
      </c>
    </row>
    <row r="11" spans="2:4" ht="12.75">
      <c r="B11" s="3" t="s">
        <v>10</v>
      </c>
      <c r="C11" s="1">
        <v>1</v>
      </c>
      <c r="D11" s="1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J1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</cols>
  <sheetData>
    <row r="2" spans="2:10" ht="27.75" customHeight="1">
      <c r="B2" s="42" t="s">
        <v>55</v>
      </c>
      <c r="C2" s="43"/>
      <c r="D2" s="43"/>
      <c r="E2" s="43"/>
      <c r="F2" s="43"/>
      <c r="G2" s="43"/>
      <c r="H2" s="43"/>
      <c r="I2" s="43"/>
      <c r="J2" s="43"/>
    </row>
    <row r="5" spans="2:10" ht="113.25" customHeight="1">
      <c r="B5" s="2" t="s">
        <v>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spans="2:10" ht="12.75">
      <c r="B6" s="3" t="s">
        <v>6</v>
      </c>
      <c r="C6" s="1">
        <v>0</v>
      </c>
      <c r="D6" s="1"/>
      <c r="E6" s="1"/>
      <c r="F6" s="1"/>
      <c r="G6" s="1"/>
      <c r="H6" s="1"/>
      <c r="I6" s="1"/>
      <c r="J6" s="1"/>
    </row>
    <row r="7" spans="2:10" ht="12.75">
      <c r="B7" s="3" t="s">
        <v>7</v>
      </c>
      <c r="C7" s="1">
        <v>0</v>
      </c>
      <c r="D7" s="1"/>
      <c r="E7" s="1"/>
      <c r="F7" s="1"/>
      <c r="G7" s="1"/>
      <c r="H7" s="1"/>
      <c r="I7" s="1"/>
      <c r="J7" s="1"/>
    </row>
    <row r="8" spans="2:10" ht="12.75">
      <c r="B8" s="3" t="s">
        <v>73</v>
      </c>
      <c r="C8" s="1">
        <v>0</v>
      </c>
      <c r="D8" s="1"/>
      <c r="E8" s="1"/>
      <c r="F8" s="1"/>
      <c r="G8" s="1"/>
      <c r="H8" s="1"/>
      <c r="I8" s="1"/>
      <c r="J8" s="1"/>
    </row>
    <row r="9" spans="2:10" ht="12.75">
      <c r="B9" s="3" t="s">
        <v>8</v>
      </c>
      <c r="C9" s="1">
        <v>0</v>
      </c>
      <c r="D9" s="1"/>
      <c r="E9" s="1"/>
      <c r="F9" s="1"/>
      <c r="G9" s="1"/>
      <c r="H9" s="1"/>
      <c r="I9" s="1"/>
      <c r="J9" s="1"/>
    </row>
    <row r="10" spans="2:10" ht="12.75">
      <c r="B10" s="3" t="s">
        <v>9</v>
      </c>
      <c r="C10" s="1">
        <v>0</v>
      </c>
      <c r="D10" s="1"/>
      <c r="E10" s="1"/>
      <c r="F10" s="1"/>
      <c r="G10" s="1"/>
      <c r="H10" s="1"/>
      <c r="I10" s="1"/>
      <c r="J10" s="1"/>
    </row>
    <row r="11" spans="2:10" ht="12.75">
      <c r="B11" s="3" t="s">
        <v>10</v>
      </c>
      <c r="C11" s="1">
        <v>0</v>
      </c>
      <c r="D11" s="1"/>
      <c r="E11" s="1"/>
      <c r="F11" s="1"/>
      <c r="G11" s="1"/>
      <c r="H11" s="1"/>
      <c r="I11" s="1"/>
      <c r="J11" s="1"/>
    </row>
  </sheetData>
  <sheetProtection/>
  <mergeCells count="1">
    <mergeCell ref="B2:J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4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</cols>
  <sheetData>
    <row r="2" spans="2:4" ht="43.5" customHeight="1">
      <c r="B2" s="42" t="s">
        <v>13</v>
      </c>
      <c r="C2" s="43"/>
      <c r="D2" s="43"/>
    </row>
    <row r="5" spans="2:4" ht="56.25" customHeight="1">
      <c r="B5" s="2" t="s">
        <v>5</v>
      </c>
      <c r="C5" s="2" t="s">
        <v>15</v>
      </c>
      <c r="D5" s="2" t="s">
        <v>14</v>
      </c>
    </row>
    <row r="6" spans="2:4" ht="12.75">
      <c r="B6" s="3" t="s">
        <v>6</v>
      </c>
      <c r="C6" s="31" t="s">
        <v>88</v>
      </c>
      <c r="D6" s="28" t="s">
        <v>89</v>
      </c>
    </row>
    <row r="7" spans="2:4" ht="12.75">
      <c r="B7" s="3" t="s">
        <v>7</v>
      </c>
      <c r="C7" s="31" t="s">
        <v>88</v>
      </c>
      <c r="D7" s="28" t="s">
        <v>89</v>
      </c>
    </row>
    <row r="8" spans="2:4" ht="12.75">
      <c r="B8" s="32" t="s">
        <v>72</v>
      </c>
      <c r="C8" s="31" t="s">
        <v>88</v>
      </c>
      <c r="D8" s="28" t="s">
        <v>89</v>
      </c>
    </row>
    <row r="9" spans="2:4" ht="12.75">
      <c r="B9" s="3" t="s">
        <v>8</v>
      </c>
      <c r="C9" s="31" t="s">
        <v>88</v>
      </c>
      <c r="D9" s="28" t="s">
        <v>89</v>
      </c>
    </row>
    <row r="10" spans="2:4" ht="12.75">
      <c r="B10" s="3" t="s">
        <v>9</v>
      </c>
      <c r="C10" s="31" t="s">
        <v>88</v>
      </c>
      <c r="D10" s="28" t="s">
        <v>89</v>
      </c>
    </row>
    <row r="11" spans="2:4" ht="12.75">
      <c r="B11" s="3" t="s">
        <v>10</v>
      </c>
      <c r="C11" s="31" t="s">
        <v>88</v>
      </c>
      <c r="D11" s="28" t="s">
        <v>89</v>
      </c>
    </row>
    <row r="14" ht="12.75">
      <c r="B14" s="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E12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</cols>
  <sheetData>
    <row r="2" spans="2:5" ht="30.75" customHeight="1">
      <c r="B2" s="42" t="s">
        <v>16</v>
      </c>
      <c r="C2" s="43"/>
      <c r="D2" s="43"/>
      <c r="E2" s="43"/>
    </row>
    <row r="5" spans="2:5" ht="126" customHeight="1">
      <c r="B5" s="2" t="s">
        <v>5</v>
      </c>
      <c r="C5" s="2" t="s">
        <v>78</v>
      </c>
      <c r="D5" s="2" t="s">
        <v>64</v>
      </c>
      <c r="E5" s="2" t="s">
        <v>90</v>
      </c>
    </row>
    <row r="6" spans="2:5" ht="12.75">
      <c r="B6" s="3" t="s">
        <v>6</v>
      </c>
      <c r="C6" s="9">
        <v>0</v>
      </c>
      <c r="D6" s="9">
        <v>559300</v>
      </c>
      <c r="E6" s="9"/>
    </row>
    <row r="7" spans="2:5" ht="12.75">
      <c r="B7" s="3" t="s">
        <v>7</v>
      </c>
      <c r="C7" s="19">
        <v>52419000</v>
      </c>
      <c r="D7" s="9">
        <v>222494400</v>
      </c>
      <c r="E7" s="9">
        <f>43180200+5267500+122500+1571600</f>
        <v>50141800</v>
      </c>
    </row>
    <row r="8" spans="2:5" ht="12.75">
      <c r="B8" s="3" t="s">
        <v>71</v>
      </c>
      <c r="C8" s="19">
        <v>0</v>
      </c>
      <c r="D8" s="9">
        <v>2722100</v>
      </c>
      <c r="E8" s="9"/>
    </row>
    <row r="9" spans="2:5" ht="12.75">
      <c r="B9" s="3" t="s">
        <v>8</v>
      </c>
      <c r="C9" s="19">
        <v>526418800</v>
      </c>
      <c r="D9" s="9">
        <v>526418800</v>
      </c>
      <c r="E9" s="9"/>
    </row>
    <row r="10" spans="2:5" ht="12.75">
      <c r="B10" s="3" t="s">
        <v>9</v>
      </c>
      <c r="C10" s="19">
        <v>49350900</v>
      </c>
      <c r="D10" s="9">
        <v>49350900</v>
      </c>
      <c r="E10" s="9"/>
    </row>
    <row r="11" spans="2:5" ht="12.75">
      <c r="B11" s="3" t="s">
        <v>10</v>
      </c>
      <c r="C11" s="19">
        <v>5128200</v>
      </c>
      <c r="D11" s="19">
        <v>5128200</v>
      </c>
      <c r="E11" s="9"/>
    </row>
    <row r="12" spans="2:4" ht="12.75">
      <c r="B12" s="7"/>
      <c r="C12" s="17"/>
      <c r="D12" s="18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2"/>
  <sheetViews>
    <sheetView zoomScalePageLayoutView="0" workbookViewId="0" topLeftCell="B1">
      <selection activeCell="C14" sqref="C14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8.25" customHeight="1">
      <c r="B2" s="42" t="s">
        <v>17</v>
      </c>
      <c r="C2" s="43"/>
      <c r="D2" s="43"/>
    </row>
    <row r="5" spans="2:4" ht="103.5" customHeight="1">
      <c r="B5" s="2" t="s">
        <v>5</v>
      </c>
      <c r="C5" s="2" t="s">
        <v>18</v>
      </c>
      <c r="D5" s="2" t="s">
        <v>19</v>
      </c>
    </row>
    <row r="6" spans="2:4" ht="12.75">
      <c r="B6" s="3" t="s">
        <v>6</v>
      </c>
      <c r="C6" s="41">
        <v>5000</v>
      </c>
      <c r="D6" s="9">
        <v>559300</v>
      </c>
    </row>
    <row r="7" spans="2:4" ht="12.75">
      <c r="B7" s="3" t="s">
        <v>7</v>
      </c>
      <c r="C7" s="41">
        <v>315700</v>
      </c>
      <c r="D7" s="9">
        <v>222494400</v>
      </c>
    </row>
    <row r="8" spans="2:4" ht="12.75">
      <c r="B8" s="3" t="s">
        <v>71</v>
      </c>
      <c r="C8" s="41">
        <v>0</v>
      </c>
      <c r="D8" s="9">
        <v>2722100</v>
      </c>
    </row>
    <row r="9" spans="2:4" ht="12.75">
      <c r="B9" s="3" t="s">
        <v>8</v>
      </c>
      <c r="C9" s="41">
        <v>458630</v>
      </c>
      <c r="D9" s="9">
        <v>526418800</v>
      </c>
    </row>
    <row r="10" spans="2:4" ht="12.75">
      <c r="B10" s="3" t="s">
        <v>9</v>
      </c>
      <c r="C10" s="41">
        <v>15800</v>
      </c>
      <c r="D10" s="9">
        <v>49350900</v>
      </c>
    </row>
    <row r="11" spans="2:4" ht="12.75">
      <c r="B11" s="3" t="s">
        <v>10</v>
      </c>
      <c r="C11" s="41">
        <v>70100</v>
      </c>
      <c r="D11" s="19">
        <v>5128200</v>
      </c>
    </row>
    <row r="12" ht="12.75">
      <c r="B12" s="7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26"/>
  <sheetViews>
    <sheetView zoomScalePageLayoutView="0" workbookViewId="0" topLeftCell="B1">
      <selection activeCell="D18" sqref="D1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42" t="s">
        <v>20</v>
      </c>
      <c r="C2" s="43"/>
      <c r="D2" s="43"/>
    </row>
    <row r="4" spans="3:4" ht="12.75">
      <c r="C4" s="44"/>
      <c r="D4" s="44"/>
    </row>
    <row r="5" spans="2:4" ht="103.5" customHeight="1">
      <c r="B5" s="2" t="s">
        <v>5</v>
      </c>
      <c r="C5" s="2" t="s">
        <v>21</v>
      </c>
      <c r="D5" s="2" t="s">
        <v>22</v>
      </c>
    </row>
    <row r="6" spans="2:4" ht="12.75">
      <c r="B6" s="3" t="s">
        <v>6</v>
      </c>
      <c r="C6" s="9">
        <v>559300</v>
      </c>
      <c r="D6" s="15">
        <v>558553.32</v>
      </c>
    </row>
    <row r="7" spans="2:4" ht="12.75">
      <c r="B7" s="3" t="s">
        <v>7</v>
      </c>
      <c r="C7" s="9">
        <v>222494400</v>
      </c>
      <c r="D7" s="15">
        <v>211864243.69</v>
      </c>
    </row>
    <row r="8" spans="2:4" ht="12.75">
      <c r="B8" s="3" t="s">
        <v>71</v>
      </c>
      <c r="C8" s="9">
        <v>2722100</v>
      </c>
      <c r="D8" s="15">
        <v>2704188.51</v>
      </c>
    </row>
    <row r="9" spans="2:4" ht="12.75">
      <c r="B9" s="3" t="s">
        <v>8</v>
      </c>
      <c r="C9" s="9">
        <v>526418800</v>
      </c>
      <c r="D9" s="15">
        <v>526372529.02</v>
      </c>
    </row>
    <row r="10" spans="2:4" ht="12.75">
      <c r="B10" s="3" t="s">
        <v>9</v>
      </c>
      <c r="C10" s="9">
        <v>49350900</v>
      </c>
      <c r="D10" s="15">
        <v>49338381.61</v>
      </c>
    </row>
    <row r="11" spans="2:4" ht="12.75">
      <c r="B11" s="3" t="s">
        <v>10</v>
      </c>
      <c r="C11" s="19">
        <v>5128200</v>
      </c>
      <c r="D11" s="15">
        <v>5098869.22</v>
      </c>
    </row>
    <row r="12" ht="12.75">
      <c r="B12" s="7"/>
    </row>
    <row r="15" ht="12.75">
      <c r="C15" s="33"/>
    </row>
    <row r="16" ht="12.75">
      <c r="C16" s="34"/>
    </row>
    <row r="17" ht="12.75">
      <c r="C17" s="34"/>
    </row>
    <row r="18" ht="12.75">
      <c r="C18" s="34"/>
    </row>
    <row r="19" ht="12.75">
      <c r="C19" s="34"/>
    </row>
    <row r="20" ht="12.75">
      <c r="C20" s="34"/>
    </row>
    <row r="21" ht="12.75">
      <c r="C21" s="34"/>
    </row>
    <row r="22" ht="12.75">
      <c r="C22" s="34"/>
    </row>
    <row r="23" ht="12.75">
      <c r="C23" s="34"/>
    </row>
    <row r="24" ht="12.75">
      <c r="C24" s="34"/>
    </row>
    <row r="25" ht="12.75">
      <c r="C25" s="33"/>
    </row>
    <row r="26" ht="12.75">
      <c r="C26" s="33"/>
    </row>
  </sheetData>
  <sheetProtection/>
  <mergeCells count="2">
    <mergeCell ref="B2:D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6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</cols>
  <sheetData>
    <row r="2" spans="2:8" ht="30.75" customHeight="1">
      <c r="B2" s="42" t="s">
        <v>23</v>
      </c>
      <c r="C2" s="43"/>
      <c r="D2" s="43"/>
      <c r="E2" s="43"/>
      <c r="F2" s="43"/>
      <c r="G2" s="43"/>
      <c r="H2" s="43"/>
    </row>
    <row r="4" ht="12.75">
      <c r="E4" s="36" t="s">
        <v>84</v>
      </c>
    </row>
    <row r="5" spans="2:8" ht="103.5" customHeight="1">
      <c r="B5" s="2" t="s">
        <v>5</v>
      </c>
      <c r="C5" s="2" t="s">
        <v>65</v>
      </c>
      <c r="D5" s="2" t="s">
        <v>66</v>
      </c>
      <c r="E5" s="2" t="s">
        <v>67</v>
      </c>
      <c r="F5" s="2" t="s">
        <v>68</v>
      </c>
      <c r="G5" s="2"/>
      <c r="H5" s="2" t="s">
        <v>24</v>
      </c>
    </row>
    <row r="6" spans="2:8" ht="12.75">
      <c r="B6" s="3" t="s">
        <v>6</v>
      </c>
      <c r="C6" s="35">
        <v>126241.11</v>
      </c>
      <c r="D6" s="35">
        <v>147058.42</v>
      </c>
      <c r="E6" s="35">
        <v>140169.03</v>
      </c>
      <c r="F6" s="15">
        <v>145084.76</v>
      </c>
      <c r="G6" s="15">
        <f>F6+E6+D6+C6</f>
        <v>558553.3200000001</v>
      </c>
      <c r="H6" s="9">
        <f aca="true" t="shared" si="0" ref="H6:H11">(E6+D6+C6)/3</f>
        <v>137822.85333333333</v>
      </c>
    </row>
    <row r="7" spans="2:8" ht="12.75">
      <c r="B7" s="3" t="s">
        <v>7</v>
      </c>
      <c r="C7" s="35">
        <v>25205390.96</v>
      </c>
      <c r="D7" s="35">
        <v>25035756.06</v>
      </c>
      <c r="E7" s="35">
        <v>28112815.85</v>
      </c>
      <c r="F7" s="15">
        <v>32261445.2</v>
      </c>
      <c r="G7" s="15">
        <f>F7+E7+D7+C7</f>
        <v>110615408.07</v>
      </c>
      <c r="H7" s="9">
        <f t="shared" si="0"/>
        <v>26117987.623333335</v>
      </c>
    </row>
    <row r="8" spans="2:8" ht="12.75">
      <c r="B8" s="3" t="s">
        <v>71</v>
      </c>
      <c r="C8" s="35">
        <v>480803.35</v>
      </c>
      <c r="D8" s="35">
        <v>524861.16</v>
      </c>
      <c r="E8" s="35">
        <v>518031.1</v>
      </c>
      <c r="F8" s="15">
        <v>586288.53</v>
      </c>
      <c r="G8" s="15">
        <f>F8+E8+D8+C8</f>
        <v>2109984.14</v>
      </c>
      <c r="H8" s="9">
        <f t="shared" si="0"/>
        <v>507898.5366666666</v>
      </c>
    </row>
    <row r="9" spans="2:8" ht="12.75">
      <c r="B9" s="3" t="s">
        <v>8</v>
      </c>
      <c r="C9" s="35">
        <v>38922973.14</v>
      </c>
      <c r="D9" s="35">
        <v>34509010.65</v>
      </c>
      <c r="E9" s="35">
        <v>36475857.51</v>
      </c>
      <c r="F9" s="15">
        <v>41666588.02</v>
      </c>
      <c r="G9" s="15">
        <f>F9+E9+D9+C9</f>
        <v>151574429.32</v>
      </c>
      <c r="H9" s="9">
        <f t="shared" si="0"/>
        <v>36635947.1</v>
      </c>
    </row>
    <row r="10" spans="2:8" ht="12.75">
      <c r="B10" s="3" t="s">
        <v>9</v>
      </c>
      <c r="C10" s="35">
        <v>10280041.53</v>
      </c>
      <c r="D10" s="35">
        <v>15205960.21</v>
      </c>
      <c r="E10" s="35">
        <v>4390176.27</v>
      </c>
      <c r="F10" s="15">
        <v>13198617.05</v>
      </c>
      <c r="G10" s="15">
        <f>F10+E10+D10+C10</f>
        <v>43074795.06</v>
      </c>
      <c r="H10" s="9">
        <f t="shared" si="0"/>
        <v>9958726.003333332</v>
      </c>
    </row>
    <row r="11" spans="2:8" ht="12.75">
      <c r="B11" s="3" t="s">
        <v>10</v>
      </c>
      <c r="C11" s="35">
        <v>801933.23</v>
      </c>
      <c r="D11" s="35">
        <v>1418259.12</v>
      </c>
      <c r="E11" s="35">
        <v>1615354.04</v>
      </c>
      <c r="F11" s="15">
        <v>1263322.83</v>
      </c>
      <c r="G11" s="15">
        <f>F11+E11+D11+C11</f>
        <v>5098869.220000001</v>
      </c>
      <c r="H11" s="9">
        <f t="shared" si="0"/>
        <v>1278515.4633333334</v>
      </c>
    </row>
    <row r="12" spans="2:5" ht="12.75">
      <c r="B12" s="7"/>
      <c r="C12" s="7"/>
      <c r="D12" s="7"/>
      <c r="E12" s="7"/>
    </row>
    <row r="13" ht="12.75">
      <c r="F13" s="20"/>
    </row>
    <row r="16" ht="12.75">
      <c r="H16" s="11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V31"/>
  <sheetViews>
    <sheetView zoomScalePageLayoutView="0" workbookViewId="0" topLeftCell="A7">
      <selection activeCell="C26" sqref="C26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15.75">
      <c r="B2" s="55" t="s">
        <v>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22"/>
    </row>
    <row r="5" spans="2:48" ht="12.75">
      <c r="B5" s="52" t="s">
        <v>5</v>
      </c>
      <c r="C5" s="50" t="s">
        <v>39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2:38" ht="12.75">
      <c r="B6" s="53"/>
      <c r="C6" s="50" t="s">
        <v>25</v>
      </c>
      <c r="D6" s="50"/>
      <c r="E6" s="51"/>
      <c r="F6" s="50" t="s">
        <v>26</v>
      </c>
      <c r="G6" s="50"/>
      <c r="H6" s="51"/>
      <c r="I6" s="50" t="s">
        <v>27</v>
      </c>
      <c r="J6" s="50"/>
      <c r="K6" s="51"/>
      <c r="L6" s="50" t="s">
        <v>28</v>
      </c>
      <c r="M6" s="50"/>
      <c r="N6" s="51"/>
      <c r="O6" s="48" t="s">
        <v>31</v>
      </c>
      <c r="P6" s="48"/>
      <c r="Q6" s="49"/>
      <c r="R6" s="48" t="s">
        <v>32</v>
      </c>
      <c r="S6" s="48"/>
      <c r="T6" s="49"/>
      <c r="U6" s="48" t="s">
        <v>29</v>
      </c>
      <c r="V6" s="48"/>
      <c r="W6" s="49"/>
      <c r="X6" s="48" t="s">
        <v>30</v>
      </c>
      <c r="Y6" s="48"/>
      <c r="Z6" s="49"/>
      <c r="AA6" s="48" t="s">
        <v>33</v>
      </c>
      <c r="AB6" s="48"/>
      <c r="AC6" s="49"/>
      <c r="AD6" s="48" t="s">
        <v>34</v>
      </c>
      <c r="AE6" s="48"/>
      <c r="AF6" s="49"/>
      <c r="AG6" s="48" t="s">
        <v>35</v>
      </c>
      <c r="AH6" s="48"/>
      <c r="AI6" s="49"/>
      <c r="AJ6" s="45" t="s">
        <v>36</v>
      </c>
      <c r="AK6" s="46"/>
      <c r="AL6" s="47"/>
    </row>
    <row r="7" spans="2:38" ht="25.5">
      <c r="B7" s="54"/>
      <c r="C7" s="5" t="s">
        <v>37</v>
      </c>
      <c r="D7" s="5" t="s">
        <v>38</v>
      </c>
      <c r="E7" s="5" t="s">
        <v>70</v>
      </c>
      <c r="F7" s="5" t="s">
        <v>37</v>
      </c>
      <c r="G7" s="5" t="s">
        <v>38</v>
      </c>
      <c r="H7" s="5" t="s">
        <v>70</v>
      </c>
      <c r="I7" s="5" t="s">
        <v>37</v>
      </c>
      <c r="J7" s="5" t="s">
        <v>38</v>
      </c>
      <c r="K7" s="5" t="s">
        <v>70</v>
      </c>
      <c r="L7" s="5" t="s">
        <v>37</v>
      </c>
      <c r="M7" s="5" t="s">
        <v>38</v>
      </c>
      <c r="N7" s="5" t="s">
        <v>70</v>
      </c>
      <c r="O7" s="5" t="s">
        <v>37</v>
      </c>
      <c r="P7" s="5" t="s">
        <v>38</v>
      </c>
      <c r="Q7" s="5" t="s">
        <v>70</v>
      </c>
      <c r="R7" s="5" t="s">
        <v>37</v>
      </c>
      <c r="S7" s="5" t="s">
        <v>38</v>
      </c>
      <c r="T7" s="5" t="s">
        <v>70</v>
      </c>
      <c r="U7" s="5" t="s">
        <v>37</v>
      </c>
      <c r="V7" s="5" t="s">
        <v>38</v>
      </c>
      <c r="W7" s="5" t="s">
        <v>70</v>
      </c>
      <c r="X7" s="5" t="s">
        <v>37</v>
      </c>
      <c r="Y7" s="5" t="s">
        <v>38</v>
      </c>
      <c r="Z7" s="5" t="s">
        <v>70</v>
      </c>
      <c r="AA7" s="5" t="s">
        <v>37</v>
      </c>
      <c r="AB7" s="5" t="s">
        <v>38</v>
      </c>
      <c r="AC7" s="5" t="s">
        <v>70</v>
      </c>
      <c r="AD7" s="5" t="s">
        <v>37</v>
      </c>
      <c r="AE7" s="5" t="s">
        <v>38</v>
      </c>
      <c r="AF7" s="5" t="s">
        <v>70</v>
      </c>
      <c r="AG7" s="5" t="s">
        <v>37</v>
      </c>
      <c r="AH7" s="5" t="s">
        <v>38</v>
      </c>
      <c r="AI7" s="5" t="s">
        <v>70</v>
      </c>
      <c r="AJ7" s="5" t="s">
        <v>37</v>
      </c>
      <c r="AK7" s="5" t="s">
        <v>38</v>
      </c>
      <c r="AL7" s="5" t="s">
        <v>70</v>
      </c>
    </row>
    <row r="8" spans="2:40" ht="12.75">
      <c r="B8" s="26" t="s">
        <v>6</v>
      </c>
      <c r="C8" s="23">
        <v>54400</v>
      </c>
      <c r="D8" s="23">
        <v>39532.76</v>
      </c>
      <c r="E8" s="23">
        <f>D8/C8</f>
        <v>0.7267051470588236</v>
      </c>
      <c r="F8" s="23">
        <v>51100</v>
      </c>
      <c r="G8" s="23">
        <v>39956.73</v>
      </c>
      <c r="H8" s="23">
        <f>G8/F8</f>
        <v>0.7819320939334639</v>
      </c>
      <c r="I8" s="23">
        <v>55200</v>
      </c>
      <c r="J8" s="23">
        <v>46751.62</v>
      </c>
      <c r="K8" s="23">
        <f>J8/I8</f>
        <v>0.8469496376811595</v>
      </c>
      <c r="L8" s="23">
        <v>51300</v>
      </c>
      <c r="M8" s="23">
        <v>51687.21</v>
      </c>
      <c r="N8" s="23">
        <f>M8/L8</f>
        <v>1.0075479532163742</v>
      </c>
      <c r="O8" s="23">
        <v>101500</v>
      </c>
      <c r="P8" s="23">
        <v>79301.16</v>
      </c>
      <c r="Q8" s="12">
        <f>P8/O8</f>
        <v>0.7812922167487685</v>
      </c>
      <c r="R8" s="23">
        <v>21200</v>
      </c>
      <c r="S8" s="23">
        <v>16070.05</v>
      </c>
      <c r="T8" s="12">
        <f>S8/R8</f>
        <v>0.7580212264150943</v>
      </c>
      <c r="U8" s="23">
        <v>89900</v>
      </c>
      <c r="V8" s="23">
        <v>46164.32</v>
      </c>
      <c r="W8" s="12">
        <f>V8/U8</f>
        <v>0.5135074527252502</v>
      </c>
      <c r="X8" s="23">
        <v>79100</v>
      </c>
      <c r="Y8" s="23">
        <v>89421.97</v>
      </c>
      <c r="Z8" s="12">
        <f>Y8/X8</f>
        <v>1.1304926675094817</v>
      </c>
      <c r="AA8" s="23">
        <v>12400</v>
      </c>
      <c r="AB8" s="23">
        <v>4582.74</v>
      </c>
      <c r="AC8" s="23">
        <f>AB8/AA8</f>
        <v>0.36957580645161286</v>
      </c>
      <c r="AD8" s="23">
        <v>40700</v>
      </c>
      <c r="AE8" s="23">
        <v>33341.71</v>
      </c>
      <c r="AF8" s="12">
        <f>AE8/AD8</f>
        <v>0.8192066339066338</v>
      </c>
      <c r="AG8" s="23">
        <v>36900</v>
      </c>
      <c r="AH8" s="23">
        <v>47091.44</v>
      </c>
      <c r="AI8" s="12">
        <f>AH8/AG8</f>
        <v>1.2761907859078592</v>
      </c>
      <c r="AJ8" s="23">
        <v>25600</v>
      </c>
      <c r="AK8" s="27">
        <v>64651.61</v>
      </c>
      <c r="AL8" s="13">
        <f>AK8/AJ8</f>
        <v>2.525453515625</v>
      </c>
      <c r="AM8" s="24"/>
      <c r="AN8" s="24"/>
    </row>
    <row r="9" spans="2:40" ht="12.75">
      <c r="B9" s="26" t="s">
        <v>7</v>
      </c>
      <c r="C9" s="25">
        <v>8427540</v>
      </c>
      <c r="D9" s="25">
        <v>6924493.93</v>
      </c>
      <c r="E9" s="23">
        <f>D9/C9</f>
        <v>0.8216506750487094</v>
      </c>
      <c r="F9" s="25">
        <v>7630440</v>
      </c>
      <c r="G9" s="25">
        <v>7342374.94</v>
      </c>
      <c r="H9" s="23">
        <f>G9/F9</f>
        <v>0.962247909688039</v>
      </c>
      <c r="I9" s="25">
        <v>10835500</v>
      </c>
      <c r="J9" s="25">
        <v>10938522.09</v>
      </c>
      <c r="K9" s="23">
        <f>J9/I9</f>
        <v>1.0095078298186517</v>
      </c>
      <c r="L9" s="25">
        <v>8477120</v>
      </c>
      <c r="M9" s="25">
        <v>8899922.54</v>
      </c>
      <c r="N9" s="23">
        <f>M9/L9</f>
        <v>1.0498757290211769</v>
      </c>
      <c r="O9" s="25">
        <v>7719220</v>
      </c>
      <c r="P9" s="25">
        <v>7312474.78</v>
      </c>
      <c r="Q9" s="12">
        <f>P9/O9</f>
        <v>0.9473074714802792</v>
      </c>
      <c r="R9" s="25">
        <v>7640140</v>
      </c>
      <c r="S9" s="25">
        <v>8823358.74</v>
      </c>
      <c r="T9" s="12">
        <f>S9/R9</f>
        <v>1.1548687249186533</v>
      </c>
      <c r="U9" s="25">
        <v>9993620</v>
      </c>
      <c r="V9" s="25">
        <v>8481238.61</v>
      </c>
      <c r="W9" s="12">
        <f>V9/U9</f>
        <v>0.8486653094674401</v>
      </c>
      <c r="X9" s="25">
        <v>8283920</v>
      </c>
      <c r="Y9" s="25">
        <v>8206248.37</v>
      </c>
      <c r="Z9" s="12">
        <f>Y9/X9</f>
        <v>0.9906238073279318</v>
      </c>
      <c r="AA9" s="25">
        <v>13157670</v>
      </c>
      <c r="AB9" s="25">
        <v>11425328.87</v>
      </c>
      <c r="AC9" s="23">
        <f>AB9/AA9</f>
        <v>0.8683398253642172</v>
      </c>
      <c r="AD9" s="25">
        <v>11878630</v>
      </c>
      <c r="AE9" s="25">
        <v>10702105.62</v>
      </c>
      <c r="AF9" s="12">
        <f>AE9/AD9</f>
        <v>0.9009545393702808</v>
      </c>
      <c r="AG9" s="25">
        <v>8500180</v>
      </c>
      <c r="AH9" s="25">
        <v>9980279.08</v>
      </c>
      <c r="AI9" s="12">
        <f>AH9/AG9</f>
        <v>1.1741256161634224</v>
      </c>
      <c r="AJ9" s="25">
        <v>10527720</v>
      </c>
      <c r="AK9" s="27">
        <v>11579060.5</v>
      </c>
      <c r="AL9" s="13">
        <f>AK9/AJ9</f>
        <v>1.0998640256389798</v>
      </c>
      <c r="AM9" s="24"/>
      <c r="AN9" s="24"/>
    </row>
    <row r="10" spans="2:40" ht="12.75">
      <c r="B10" s="26" t="s">
        <v>71</v>
      </c>
      <c r="C10" s="25">
        <v>250300</v>
      </c>
      <c r="D10" s="25">
        <v>160682.46</v>
      </c>
      <c r="E10" s="23">
        <f>D10/C10</f>
        <v>0.6419594886136636</v>
      </c>
      <c r="F10" s="25">
        <v>148300</v>
      </c>
      <c r="G10" s="25">
        <v>190172.46</v>
      </c>
      <c r="H10" s="23">
        <f>G10/F10</f>
        <v>1.2823496965610248</v>
      </c>
      <c r="I10" s="25">
        <v>176100</v>
      </c>
      <c r="J10" s="25">
        <v>129948.43</v>
      </c>
      <c r="K10" s="23">
        <f>J10/I10</f>
        <v>0.7379240772288472</v>
      </c>
      <c r="L10" s="25">
        <v>326400</v>
      </c>
      <c r="M10" s="25">
        <v>297319.36</v>
      </c>
      <c r="N10" s="23">
        <f>M10/L10</f>
        <v>0.9109049019607842</v>
      </c>
      <c r="O10" s="25">
        <v>127200</v>
      </c>
      <c r="P10" s="25">
        <v>98642.51</v>
      </c>
      <c r="Q10" s="12">
        <f>P10/O10</f>
        <v>0.7754914308176101</v>
      </c>
      <c r="R10" s="25">
        <v>14600</v>
      </c>
      <c r="S10" s="25">
        <v>128899.29</v>
      </c>
      <c r="T10" s="12">
        <f>S10/R10</f>
        <v>8.828718493150685</v>
      </c>
      <c r="U10" s="25">
        <v>302900</v>
      </c>
      <c r="V10" s="25">
        <v>220992.44</v>
      </c>
      <c r="W10" s="12">
        <f>V10/U10</f>
        <v>0.7295887751733245</v>
      </c>
      <c r="X10" s="25">
        <v>194200</v>
      </c>
      <c r="Y10" s="25">
        <v>139018.8</v>
      </c>
      <c r="Z10" s="12">
        <f>Y10/X10</f>
        <v>0.7158537590113284</v>
      </c>
      <c r="AA10" s="25">
        <v>154700</v>
      </c>
      <c r="AB10" s="25">
        <v>158019.86</v>
      </c>
      <c r="AC10" s="23">
        <f>AB10/AA10</f>
        <v>1.0214599870717518</v>
      </c>
      <c r="AD10" s="25">
        <v>162100</v>
      </c>
      <c r="AE10" s="25">
        <v>147415.44</v>
      </c>
      <c r="AF10" s="12">
        <f>AE10/AD10</f>
        <v>0.9094104873534855</v>
      </c>
      <c r="AG10" s="25">
        <v>134800</v>
      </c>
      <c r="AH10" s="25">
        <v>190075.08</v>
      </c>
      <c r="AI10" s="12">
        <f>AH10/AG10</f>
        <v>1.4100525222551927</v>
      </c>
      <c r="AJ10" s="25">
        <v>162300</v>
      </c>
      <c r="AK10" s="27">
        <v>248798.01</v>
      </c>
      <c r="AL10" s="13">
        <f>AK10/AJ10</f>
        <v>1.5329513863216266</v>
      </c>
      <c r="AM10" s="24"/>
      <c r="AN10" s="24"/>
    </row>
    <row r="11" spans="2:40" ht="12.75">
      <c r="B11" s="26" t="s">
        <v>8</v>
      </c>
      <c r="C11" s="25">
        <v>11986400</v>
      </c>
      <c r="D11" s="25">
        <v>11276491.1</v>
      </c>
      <c r="E11" s="23">
        <f>D11/C11</f>
        <v>0.9407738019755723</v>
      </c>
      <c r="F11" s="25">
        <v>13040468</v>
      </c>
      <c r="G11" s="25">
        <v>13582920.82</v>
      </c>
      <c r="H11" s="23">
        <f>G11/F11</f>
        <v>1.0415976497162525</v>
      </c>
      <c r="I11" s="25">
        <v>13905880</v>
      </c>
      <c r="J11" s="25">
        <v>14063561.22</v>
      </c>
      <c r="K11" s="23">
        <f>J11/I11</f>
        <v>1.011339175945715</v>
      </c>
      <c r="L11" s="25">
        <v>14140311</v>
      </c>
      <c r="M11" s="25">
        <v>13728150.4</v>
      </c>
      <c r="N11" s="23">
        <f>M11/L11</f>
        <v>0.970852083804946</v>
      </c>
      <c r="O11" s="25">
        <v>9868327</v>
      </c>
      <c r="P11" s="25">
        <v>9240861.22</v>
      </c>
      <c r="Q11" s="12">
        <f>P11/O11</f>
        <v>0.9364161949639489</v>
      </c>
      <c r="R11" s="25">
        <v>10729276</v>
      </c>
      <c r="S11" s="25">
        <v>11539999.03</v>
      </c>
      <c r="T11" s="12">
        <f>S11/R11</f>
        <v>1.0755617648385594</v>
      </c>
      <c r="U11" s="25">
        <v>12697178</v>
      </c>
      <c r="V11" s="25">
        <v>12580326.29</v>
      </c>
      <c r="W11" s="12">
        <f>V11/U11</f>
        <v>0.9907970330100121</v>
      </c>
      <c r="X11" s="25">
        <v>11316100</v>
      </c>
      <c r="Y11" s="25">
        <v>10628245.18</v>
      </c>
      <c r="Z11" s="12">
        <f>Y11/X11</f>
        <v>0.9392144979277313</v>
      </c>
      <c r="AA11" s="25">
        <v>14422800</v>
      </c>
      <c r="AB11" s="25">
        <v>13267286.04</v>
      </c>
      <c r="AC11" s="23">
        <f>AB11/AA11</f>
        <v>0.919882827190282</v>
      </c>
      <c r="AD11" s="25">
        <v>16975500</v>
      </c>
      <c r="AE11" s="25">
        <v>14019338.45</v>
      </c>
      <c r="AF11" s="12">
        <f>AE11/AD11</f>
        <v>0.8258571735736797</v>
      </c>
      <c r="AG11" s="25">
        <v>12560753</v>
      </c>
      <c r="AH11" s="25">
        <v>10499625.79</v>
      </c>
      <c r="AI11" s="12">
        <f>AH11/AG11</f>
        <v>0.8359073528473969</v>
      </c>
      <c r="AJ11" s="25">
        <v>10047707</v>
      </c>
      <c r="AK11" s="27">
        <v>17147623.78</v>
      </c>
      <c r="AL11" s="13">
        <f>AK11/AJ11</f>
        <v>1.7066206030888442</v>
      </c>
      <c r="AM11" s="24"/>
      <c r="AN11" s="24"/>
    </row>
    <row r="12" spans="2:40" ht="12.75">
      <c r="B12" s="26" t="s">
        <v>9</v>
      </c>
      <c r="C12" s="25">
        <v>3410090</v>
      </c>
      <c r="D12" s="25">
        <v>3388057.47</v>
      </c>
      <c r="E12" s="23">
        <f>D12/C12</f>
        <v>0.9935390180317822</v>
      </c>
      <c r="F12" s="25">
        <v>3192300</v>
      </c>
      <c r="G12" s="25">
        <v>3193139.19</v>
      </c>
      <c r="H12" s="23">
        <f>G12/F12</f>
        <v>1.000262879428625</v>
      </c>
      <c r="I12" s="25">
        <v>3738510</v>
      </c>
      <c r="J12" s="25">
        <v>3698844.87</v>
      </c>
      <c r="K12" s="23">
        <f>J12/I12</f>
        <v>0.9893901233379073</v>
      </c>
      <c r="L12" s="25">
        <v>3311500</v>
      </c>
      <c r="M12" s="25">
        <v>3328126.25</v>
      </c>
      <c r="N12" s="23">
        <f>M12/L12</f>
        <v>1.0050207609844481</v>
      </c>
      <c r="O12" s="25">
        <v>3317800</v>
      </c>
      <c r="P12" s="25">
        <v>3151054.15</v>
      </c>
      <c r="Q12" s="12">
        <f>P12/O12</f>
        <v>0.9497420429200072</v>
      </c>
      <c r="R12" s="25">
        <v>8527300</v>
      </c>
      <c r="S12" s="25">
        <v>8726779.81</v>
      </c>
      <c r="T12" s="12">
        <f>S12/R12</f>
        <v>1.023393079872879</v>
      </c>
      <c r="U12" s="25">
        <v>1075000</v>
      </c>
      <c r="V12" s="25">
        <v>963034.94</v>
      </c>
      <c r="W12" s="12">
        <f>V12/U12</f>
        <v>0.8958464558139534</v>
      </c>
      <c r="X12" s="25">
        <v>1590100</v>
      </c>
      <c r="Y12" s="25">
        <v>1298714.03</v>
      </c>
      <c r="Z12" s="12">
        <f>Y12/X12</f>
        <v>0.8167499088107666</v>
      </c>
      <c r="AA12" s="25">
        <v>3130200</v>
      </c>
      <c r="AB12" s="25">
        <v>2128427.3</v>
      </c>
      <c r="AC12" s="23">
        <f>AB12/AA12</f>
        <v>0.6799652737844226</v>
      </c>
      <c r="AD12" s="25">
        <v>3460750</v>
      </c>
      <c r="AE12" s="25">
        <v>2929604.87</v>
      </c>
      <c r="AF12" s="12">
        <f>AE12/AD12</f>
        <v>0.8465231149317345</v>
      </c>
      <c r="AG12" s="25">
        <v>4177100</v>
      </c>
      <c r="AH12" s="25">
        <v>2423479.55</v>
      </c>
      <c r="AI12" s="12">
        <f>AH12/AG12</f>
        <v>0.5801823154820329</v>
      </c>
      <c r="AJ12" s="25">
        <v>4156650</v>
      </c>
      <c r="AK12" s="27">
        <v>7845532.63</v>
      </c>
      <c r="AL12" s="13">
        <f>AK12/AJ12</f>
        <v>1.887465297775853</v>
      </c>
      <c r="AM12" s="24"/>
      <c r="AN12" s="24"/>
    </row>
    <row r="13" spans="2:40" ht="12.75">
      <c r="B13" s="26" t="s">
        <v>10</v>
      </c>
      <c r="C13" s="25">
        <v>284100</v>
      </c>
      <c r="D13" s="25">
        <v>212862.36</v>
      </c>
      <c r="E13" s="23">
        <f>D13/C13</f>
        <v>0.7492515311510031</v>
      </c>
      <c r="F13" s="25">
        <v>321200</v>
      </c>
      <c r="G13" s="25">
        <v>310604.26</v>
      </c>
      <c r="H13" s="23">
        <f>G13/F13</f>
        <v>0.9670120174346202</v>
      </c>
      <c r="I13" s="14">
        <v>343400</v>
      </c>
      <c r="J13" s="25">
        <v>278466.61</v>
      </c>
      <c r="K13" s="23">
        <f>J13/I13</f>
        <v>0.8109103377984856</v>
      </c>
      <c r="L13" s="14">
        <v>391000</v>
      </c>
      <c r="M13" s="25">
        <v>487507.98</v>
      </c>
      <c r="N13" s="23">
        <f>M13/L13</f>
        <v>1.2468234782608696</v>
      </c>
      <c r="O13" s="14">
        <v>284400</v>
      </c>
      <c r="P13" s="25">
        <v>244624.77</v>
      </c>
      <c r="Q13" s="12">
        <f>P13/O13</f>
        <v>0.8601433544303797</v>
      </c>
      <c r="R13" s="25">
        <v>612400</v>
      </c>
      <c r="S13" s="25">
        <v>686126.37</v>
      </c>
      <c r="T13" s="12">
        <f>S13/R13</f>
        <v>1.1203892390594383</v>
      </c>
      <c r="U13" s="14">
        <v>784900</v>
      </c>
      <c r="V13" s="25">
        <v>602498.25</v>
      </c>
      <c r="W13" s="12">
        <f>V13/U13</f>
        <v>0.7676114791693209</v>
      </c>
      <c r="X13" s="14">
        <v>695100</v>
      </c>
      <c r="Y13" s="25">
        <v>801769.26</v>
      </c>
      <c r="Z13" s="12">
        <f>Y13/X13</f>
        <v>1.1534588692274492</v>
      </c>
      <c r="AA13" s="14">
        <v>269900</v>
      </c>
      <c r="AB13" s="14">
        <v>211086.53</v>
      </c>
      <c r="AC13" s="23">
        <f>AB13/AA13</f>
        <v>0.7820916265283439</v>
      </c>
      <c r="AD13" s="14">
        <v>385100</v>
      </c>
      <c r="AE13" s="14">
        <v>366102.94</v>
      </c>
      <c r="AF13" s="12">
        <f>AE13/AD13</f>
        <v>0.9506698000519346</v>
      </c>
      <c r="AG13" s="14">
        <v>273200</v>
      </c>
      <c r="AH13" s="25">
        <v>285153.78</v>
      </c>
      <c r="AI13" s="12">
        <f>AH13/AG13</f>
        <v>1.0437546852122987</v>
      </c>
      <c r="AJ13" s="14">
        <v>483500</v>
      </c>
      <c r="AK13" s="27">
        <v>612066.11</v>
      </c>
      <c r="AL13" s="13">
        <f>AK13/AJ13</f>
        <v>1.2659071561530506</v>
      </c>
      <c r="AM13" s="24"/>
      <c r="AN13" s="24"/>
    </row>
    <row r="14" ht="12.75">
      <c r="B14" s="7"/>
    </row>
    <row r="15" spans="2:38" ht="12.75">
      <c r="B15" s="52" t="s">
        <v>5</v>
      </c>
      <c r="C15" s="50" t="s">
        <v>39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"/>
    </row>
    <row r="16" spans="2:38" ht="12.75">
      <c r="B16" s="53"/>
      <c r="C16" s="50" t="s">
        <v>25</v>
      </c>
      <c r="D16" s="50"/>
      <c r="E16" s="51"/>
      <c r="F16" s="50" t="s">
        <v>26</v>
      </c>
      <c r="G16" s="50"/>
      <c r="H16" s="51"/>
      <c r="I16" s="50" t="s">
        <v>27</v>
      </c>
      <c r="J16" s="50"/>
      <c r="K16" s="51"/>
      <c r="L16" s="50" t="s">
        <v>28</v>
      </c>
      <c r="M16" s="50"/>
      <c r="N16" s="51"/>
      <c r="O16" s="48" t="s">
        <v>31</v>
      </c>
      <c r="P16" s="48"/>
      <c r="Q16" s="49"/>
      <c r="R16" s="48" t="s">
        <v>32</v>
      </c>
      <c r="S16" s="48"/>
      <c r="T16" s="49"/>
      <c r="U16" s="48" t="s">
        <v>29</v>
      </c>
      <c r="V16" s="48"/>
      <c r="W16" s="49"/>
      <c r="X16" s="48" t="s">
        <v>30</v>
      </c>
      <c r="Y16" s="48"/>
      <c r="Z16" s="49"/>
      <c r="AA16" s="48" t="s">
        <v>33</v>
      </c>
      <c r="AB16" s="48"/>
      <c r="AC16" s="49"/>
      <c r="AD16" s="48" t="s">
        <v>34</v>
      </c>
      <c r="AE16" s="48"/>
      <c r="AF16" s="49"/>
      <c r="AG16" s="48" t="s">
        <v>35</v>
      </c>
      <c r="AH16" s="48"/>
      <c r="AI16" s="49"/>
      <c r="AJ16" s="45" t="s">
        <v>36</v>
      </c>
      <c r="AK16" s="46"/>
      <c r="AL16" s="47"/>
    </row>
    <row r="17" spans="2:38" ht="25.5">
      <c r="B17" s="54"/>
      <c r="C17" s="5" t="s">
        <v>37</v>
      </c>
      <c r="D17" s="5" t="s">
        <v>38</v>
      </c>
      <c r="E17" s="5" t="s">
        <v>70</v>
      </c>
      <c r="F17" s="5" t="s">
        <v>37</v>
      </c>
      <c r="G17" s="5" t="s">
        <v>38</v>
      </c>
      <c r="H17" s="5" t="s">
        <v>70</v>
      </c>
      <c r="I17" s="5" t="s">
        <v>37</v>
      </c>
      <c r="J17" s="5" t="s">
        <v>38</v>
      </c>
      <c r="K17" s="5" t="s">
        <v>70</v>
      </c>
      <c r="L17" s="5" t="s">
        <v>37</v>
      </c>
      <c r="M17" s="5" t="s">
        <v>38</v>
      </c>
      <c r="N17" s="5" t="s">
        <v>70</v>
      </c>
      <c r="O17" s="5" t="s">
        <v>37</v>
      </c>
      <c r="P17" s="5" t="s">
        <v>38</v>
      </c>
      <c r="Q17" s="5" t="s">
        <v>70</v>
      </c>
      <c r="R17" s="5" t="s">
        <v>37</v>
      </c>
      <c r="S17" s="5" t="s">
        <v>38</v>
      </c>
      <c r="T17" s="5" t="s">
        <v>70</v>
      </c>
      <c r="U17" s="5" t="s">
        <v>37</v>
      </c>
      <c r="V17" s="5" t="s">
        <v>38</v>
      </c>
      <c r="W17" s="5" t="s">
        <v>70</v>
      </c>
      <c r="X17" s="5" t="s">
        <v>37</v>
      </c>
      <c r="Y17" s="5" t="s">
        <v>38</v>
      </c>
      <c r="Z17" s="5" t="s">
        <v>70</v>
      </c>
      <c r="AA17" s="5" t="s">
        <v>37</v>
      </c>
      <c r="AB17" s="5" t="s">
        <v>38</v>
      </c>
      <c r="AC17" s="5" t="s">
        <v>70</v>
      </c>
      <c r="AD17" s="5" t="s">
        <v>37</v>
      </c>
      <c r="AE17" s="5" t="s">
        <v>38</v>
      </c>
      <c r="AF17" s="5" t="s">
        <v>70</v>
      </c>
      <c r="AG17" s="5" t="s">
        <v>37</v>
      </c>
      <c r="AH17" s="5" t="s">
        <v>38</v>
      </c>
      <c r="AI17" s="5" t="s">
        <v>70</v>
      </c>
      <c r="AJ17" s="5" t="s">
        <v>37</v>
      </c>
      <c r="AK17" s="5" t="s">
        <v>38</v>
      </c>
      <c r="AL17" s="5" t="s">
        <v>70</v>
      </c>
    </row>
    <row r="18" spans="2:39" ht="12.75">
      <c r="B18" s="26" t="s">
        <v>6</v>
      </c>
      <c r="C18" s="23"/>
      <c r="D18" s="23"/>
      <c r="E18" s="23">
        <v>0.73</v>
      </c>
      <c r="F18" s="23"/>
      <c r="G18" s="23"/>
      <c r="H18" s="23">
        <v>0.78</v>
      </c>
      <c r="I18" s="23"/>
      <c r="J18" s="23"/>
      <c r="K18" s="23">
        <v>0.85</v>
      </c>
      <c r="L18" s="23"/>
      <c r="M18" s="23"/>
      <c r="N18" s="23">
        <v>1</v>
      </c>
      <c r="O18" s="23"/>
      <c r="P18" s="23"/>
      <c r="Q18" s="12">
        <v>0.78</v>
      </c>
      <c r="R18" s="23"/>
      <c r="S18" s="23"/>
      <c r="T18" s="12">
        <v>0.76</v>
      </c>
      <c r="U18" s="23"/>
      <c r="V18" s="23"/>
      <c r="W18" s="12">
        <v>0.51</v>
      </c>
      <c r="X18" s="23"/>
      <c r="Y18" s="23"/>
      <c r="Z18" s="12">
        <v>1</v>
      </c>
      <c r="AA18" s="23"/>
      <c r="AB18" s="23"/>
      <c r="AC18" s="23">
        <v>0.37</v>
      </c>
      <c r="AD18" s="23"/>
      <c r="AE18" s="23"/>
      <c r="AF18" s="12">
        <v>0.82</v>
      </c>
      <c r="AG18" s="23"/>
      <c r="AH18" s="23"/>
      <c r="AI18" s="12">
        <v>1</v>
      </c>
      <c r="AJ18" s="23"/>
      <c r="AK18" s="27"/>
      <c r="AL18" s="13">
        <v>1</v>
      </c>
      <c r="AM18" s="30">
        <f>ROUND(((AL18+AI18+AF18+AC18+Z18+W18+T18+Q18+N18+K18+H18+E18)/12),3)</f>
        <v>0.8</v>
      </c>
    </row>
    <row r="19" spans="2:39" ht="12.75">
      <c r="B19" s="26" t="s">
        <v>7</v>
      </c>
      <c r="C19" s="25"/>
      <c r="D19" s="25"/>
      <c r="E19" s="23">
        <v>0.82</v>
      </c>
      <c r="F19" s="25"/>
      <c r="G19" s="25"/>
      <c r="H19" s="23">
        <v>0.96</v>
      </c>
      <c r="I19" s="25"/>
      <c r="J19" s="25"/>
      <c r="K19" s="23">
        <v>1</v>
      </c>
      <c r="L19" s="25"/>
      <c r="M19" s="25"/>
      <c r="N19" s="23">
        <v>1</v>
      </c>
      <c r="O19" s="25"/>
      <c r="P19" s="25"/>
      <c r="Q19" s="12">
        <v>0.95</v>
      </c>
      <c r="R19" s="25"/>
      <c r="S19" s="25"/>
      <c r="T19" s="12">
        <v>1</v>
      </c>
      <c r="U19" s="25"/>
      <c r="V19" s="25"/>
      <c r="W19" s="12">
        <v>0.85</v>
      </c>
      <c r="X19" s="25"/>
      <c r="Y19" s="25"/>
      <c r="Z19" s="12">
        <v>0.99</v>
      </c>
      <c r="AA19" s="25"/>
      <c r="AB19" s="25"/>
      <c r="AC19" s="23">
        <v>0.87</v>
      </c>
      <c r="AD19" s="25"/>
      <c r="AE19" s="25"/>
      <c r="AF19" s="12">
        <v>0.9</v>
      </c>
      <c r="AG19" s="25"/>
      <c r="AH19" s="25"/>
      <c r="AI19" s="12">
        <v>1</v>
      </c>
      <c r="AJ19" s="25"/>
      <c r="AK19" s="27"/>
      <c r="AL19" s="13">
        <v>1</v>
      </c>
      <c r="AM19" s="30">
        <f>ROUND(((AL19+AI19+AF19+AC19+Z19+W19+T19+Q19+N19+K19+H19+E19)/12),3)</f>
        <v>0.945</v>
      </c>
    </row>
    <row r="20" spans="2:39" ht="12.75">
      <c r="B20" s="26" t="s">
        <v>71</v>
      </c>
      <c r="C20" s="25"/>
      <c r="D20" s="25"/>
      <c r="E20" s="23">
        <v>0.64</v>
      </c>
      <c r="F20" s="25"/>
      <c r="G20" s="25"/>
      <c r="H20" s="23">
        <v>1</v>
      </c>
      <c r="I20" s="25"/>
      <c r="J20" s="25"/>
      <c r="K20" s="23">
        <v>0.74</v>
      </c>
      <c r="L20" s="25"/>
      <c r="M20" s="25"/>
      <c r="N20" s="23">
        <v>0.91</v>
      </c>
      <c r="O20" s="25"/>
      <c r="P20" s="25"/>
      <c r="Q20" s="12">
        <v>0.78</v>
      </c>
      <c r="R20" s="25"/>
      <c r="S20" s="25"/>
      <c r="T20" s="12">
        <v>1</v>
      </c>
      <c r="U20" s="25"/>
      <c r="V20" s="25"/>
      <c r="W20" s="12">
        <v>0.73</v>
      </c>
      <c r="X20" s="25"/>
      <c r="Y20" s="25"/>
      <c r="Z20" s="12">
        <v>0.72</v>
      </c>
      <c r="AA20" s="25"/>
      <c r="AB20" s="25"/>
      <c r="AC20" s="23">
        <v>1</v>
      </c>
      <c r="AD20" s="25"/>
      <c r="AE20" s="25"/>
      <c r="AF20" s="12">
        <v>0.91</v>
      </c>
      <c r="AG20" s="25"/>
      <c r="AH20" s="25"/>
      <c r="AI20" s="12">
        <v>1</v>
      </c>
      <c r="AJ20" s="25"/>
      <c r="AK20" s="27"/>
      <c r="AL20" s="13">
        <v>1</v>
      </c>
      <c r="AM20" s="30">
        <f>ROUND(((AL20+AI20+AF20+AC20+Z20+W20+T20+Q20+N20+K20+H20+E20)/12),3)</f>
        <v>0.869</v>
      </c>
    </row>
    <row r="21" spans="2:39" ht="12.75">
      <c r="B21" s="26" t="s">
        <v>8</v>
      </c>
      <c r="C21" s="25"/>
      <c r="D21" s="25"/>
      <c r="E21" s="23">
        <v>0.94</v>
      </c>
      <c r="F21" s="25"/>
      <c r="G21" s="25"/>
      <c r="H21" s="23">
        <v>1</v>
      </c>
      <c r="I21" s="25"/>
      <c r="J21" s="25"/>
      <c r="K21" s="23">
        <v>1</v>
      </c>
      <c r="L21" s="25"/>
      <c r="M21" s="25"/>
      <c r="N21" s="23">
        <v>0.97</v>
      </c>
      <c r="O21" s="25"/>
      <c r="P21" s="25"/>
      <c r="Q21" s="12">
        <v>0.94</v>
      </c>
      <c r="R21" s="25"/>
      <c r="S21" s="25"/>
      <c r="T21" s="12">
        <v>1</v>
      </c>
      <c r="U21" s="25"/>
      <c r="V21" s="25"/>
      <c r="W21" s="12">
        <v>0.99</v>
      </c>
      <c r="X21" s="25"/>
      <c r="Y21" s="25"/>
      <c r="Z21" s="12">
        <v>0.94</v>
      </c>
      <c r="AA21" s="25"/>
      <c r="AB21" s="25"/>
      <c r="AC21" s="23">
        <v>0.92</v>
      </c>
      <c r="AD21" s="25"/>
      <c r="AE21" s="25"/>
      <c r="AF21" s="12">
        <v>0.83</v>
      </c>
      <c r="AG21" s="25"/>
      <c r="AH21" s="25"/>
      <c r="AI21" s="12">
        <v>0.84</v>
      </c>
      <c r="AJ21" s="25"/>
      <c r="AK21" s="27"/>
      <c r="AL21" s="13">
        <v>1</v>
      </c>
      <c r="AM21" s="30">
        <f>ROUND(((AL21+AI21+AF21+AC21+Z21+W21+T21+Q21+N21+K21+H21+E21)/12),3)</f>
        <v>0.948</v>
      </c>
    </row>
    <row r="22" spans="2:39" ht="12.75">
      <c r="B22" s="26" t="s">
        <v>9</v>
      </c>
      <c r="C22" s="25"/>
      <c r="D22" s="25"/>
      <c r="E22" s="23">
        <v>0.99</v>
      </c>
      <c r="F22" s="25"/>
      <c r="G22" s="25"/>
      <c r="H22" s="23">
        <v>1</v>
      </c>
      <c r="I22" s="25"/>
      <c r="J22" s="25"/>
      <c r="K22" s="23">
        <v>0.99</v>
      </c>
      <c r="L22" s="25"/>
      <c r="M22" s="25"/>
      <c r="N22" s="23">
        <v>1</v>
      </c>
      <c r="O22" s="25"/>
      <c r="P22" s="25"/>
      <c r="Q22" s="12">
        <v>0.95</v>
      </c>
      <c r="R22" s="25"/>
      <c r="S22" s="25"/>
      <c r="T22" s="12">
        <v>1</v>
      </c>
      <c r="U22" s="25"/>
      <c r="V22" s="25"/>
      <c r="W22" s="12">
        <v>0.9</v>
      </c>
      <c r="X22" s="25"/>
      <c r="Y22" s="25"/>
      <c r="Z22" s="12">
        <v>0.82</v>
      </c>
      <c r="AA22" s="25"/>
      <c r="AB22" s="25"/>
      <c r="AC22" s="23">
        <v>0.68</v>
      </c>
      <c r="AD22" s="25"/>
      <c r="AE22" s="25"/>
      <c r="AF22" s="12">
        <v>0.85</v>
      </c>
      <c r="AG22" s="25"/>
      <c r="AH22" s="25"/>
      <c r="AI22" s="12">
        <v>0.58</v>
      </c>
      <c r="AJ22" s="25"/>
      <c r="AK22" s="27"/>
      <c r="AL22" s="13">
        <v>1</v>
      </c>
      <c r="AM22" s="30">
        <f>ROUND(((AL22+AI22+AF22+AC22+Z22+W22+T22+Q22+N22+K22+H22+E22)/12),3)</f>
        <v>0.897</v>
      </c>
    </row>
    <row r="23" spans="2:39" ht="12.75">
      <c r="B23" s="26" t="s">
        <v>10</v>
      </c>
      <c r="C23" s="25"/>
      <c r="D23" s="25"/>
      <c r="E23" s="23">
        <v>0.75</v>
      </c>
      <c r="F23" s="14"/>
      <c r="G23" s="25"/>
      <c r="H23" s="23">
        <v>0.97</v>
      </c>
      <c r="I23" s="14"/>
      <c r="J23" s="25"/>
      <c r="K23" s="23">
        <v>0.81</v>
      </c>
      <c r="L23" s="14"/>
      <c r="M23" s="25"/>
      <c r="N23" s="23">
        <v>1</v>
      </c>
      <c r="O23" s="14"/>
      <c r="P23" s="25"/>
      <c r="Q23" s="12">
        <v>0.86</v>
      </c>
      <c r="R23" s="25"/>
      <c r="S23" s="25"/>
      <c r="T23" s="12">
        <v>1</v>
      </c>
      <c r="U23" s="14"/>
      <c r="V23" s="25"/>
      <c r="W23" s="12">
        <v>0.77</v>
      </c>
      <c r="X23" s="14"/>
      <c r="Y23" s="25"/>
      <c r="Z23" s="12">
        <v>1</v>
      </c>
      <c r="AA23" s="14"/>
      <c r="AB23" s="14"/>
      <c r="AC23" s="23">
        <v>0.78</v>
      </c>
      <c r="AD23" s="14"/>
      <c r="AE23" s="14"/>
      <c r="AF23" s="12">
        <v>0.95</v>
      </c>
      <c r="AG23" s="14"/>
      <c r="AH23" s="25"/>
      <c r="AI23" s="12">
        <v>1</v>
      </c>
      <c r="AJ23" s="14"/>
      <c r="AK23" s="27"/>
      <c r="AL23" s="13">
        <v>1</v>
      </c>
      <c r="AM23" s="30">
        <f>ROUND(((AL23+AI23+AF23+AC23+Z23+W23+T23+Q23+N23+K23+H23+E23)/12),3)</f>
        <v>0.908</v>
      </c>
    </row>
    <row r="25" spans="2:5" ht="12.75">
      <c r="B25" s="2" t="s">
        <v>0</v>
      </c>
      <c r="C25" s="2" t="s">
        <v>0</v>
      </c>
      <c r="D25" s="2"/>
      <c r="E25" s="2"/>
    </row>
    <row r="26" spans="2:5" ht="12.75">
      <c r="B26" s="26" t="s">
        <v>6</v>
      </c>
      <c r="C26" s="4">
        <f>AM18</f>
        <v>0.8</v>
      </c>
      <c r="D26" s="29"/>
      <c r="E26" s="4"/>
    </row>
    <row r="27" spans="2:5" ht="12.75">
      <c r="B27" s="26" t="s">
        <v>7</v>
      </c>
      <c r="C27" s="4">
        <f>AM19</f>
        <v>0.945</v>
      </c>
      <c r="D27" s="29"/>
      <c r="E27" s="4"/>
    </row>
    <row r="28" spans="2:5" ht="12.75">
      <c r="B28" s="26" t="s">
        <v>73</v>
      </c>
      <c r="C28" s="4">
        <f>AM20</f>
        <v>0.869</v>
      </c>
      <c r="D28" s="29"/>
      <c r="E28" s="4"/>
    </row>
    <row r="29" spans="2:5" ht="12.75">
      <c r="B29" s="26" t="s">
        <v>74</v>
      </c>
      <c r="C29" s="4">
        <f>AM21</f>
        <v>0.948</v>
      </c>
      <c r="D29" s="29"/>
      <c r="E29" s="4"/>
    </row>
    <row r="30" spans="2:5" ht="12.75">
      <c r="B30" s="26" t="s">
        <v>75</v>
      </c>
      <c r="C30" s="4">
        <f>AM22</f>
        <v>0.897</v>
      </c>
      <c r="D30" s="29"/>
      <c r="E30" s="4"/>
    </row>
    <row r="31" spans="2:5" ht="12.75">
      <c r="B31" s="26" t="s">
        <v>10</v>
      </c>
      <c r="C31" s="4">
        <f>AM23</f>
        <v>0.908</v>
      </c>
      <c r="D31" s="29"/>
      <c r="E31" s="4"/>
    </row>
  </sheetData>
  <sheetProtection/>
  <mergeCells count="29"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  <mergeCell ref="AD6:AF6"/>
    <mergeCell ref="B15:B17"/>
    <mergeCell ref="C15:AK15"/>
    <mergeCell ref="C16:E16"/>
    <mergeCell ref="F16:H16"/>
    <mergeCell ref="I16:K16"/>
    <mergeCell ref="L6:N6"/>
    <mergeCell ref="R6:T6"/>
    <mergeCell ref="X6:Z6"/>
    <mergeCell ref="AA6:AC6"/>
    <mergeCell ref="L16:N16"/>
    <mergeCell ref="O16:Q16"/>
    <mergeCell ref="R16:T16"/>
    <mergeCell ref="AG16:AI16"/>
    <mergeCell ref="AJ16:AL16"/>
    <mergeCell ref="U16:W16"/>
    <mergeCell ref="X16:Z16"/>
    <mergeCell ref="AA16:AC16"/>
    <mergeCell ref="AD16:AF1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2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2" t="s">
        <v>41</v>
      </c>
      <c r="C2" s="43"/>
      <c r="D2" s="43"/>
    </row>
    <row r="5" spans="2:4" ht="113.25" customHeight="1">
      <c r="B5" s="2" t="s">
        <v>5</v>
      </c>
      <c r="C5" s="2" t="s">
        <v>42</v>
      </c>
      <c r="D5" s="2" t="s">
        <v>43</v>
      </c>
    </row>
    <row r="6" spans="2:4" ht="12.75">
      <c r="B6" s="3" t="s">
        <v>6</v>
      </c>
      <c r="C6" s="15"/>
      <c r="D6" s="15">
        <v>558553.32</v>
      </c>
    </row>
    <row r="7" spans="2:4" ht="12.75">
      <c r="B7" s="3" t="s">
        <v>7</v>
      </c>
      <c r="C7" s="15">
        <v>536476.5</v>
      </c>
      <c r="D7" s="15">
        <v>211864243.69</v>
      </c>
    </row>
    <row r="8" spans="2:4" ht="12.75">
      <c r="B8" s="3" t="s">
        <v>71</v>
      </c>
      <c r="C8" s="15"/>
      <c r="D8" s="15">
        <v>2704188.51</v>
      </c>
    </row>
    <row r="9" spans="2:4" ht="12.75">
      <c r="B9" s="3" t="s">
        <v>8</v>
      </c>
      <c r="C9" s="15"/>
      <c r="D9" s="15">
        <v>526372529.02</v>
      </c>
    </row>
    <row r="10" spans="2:4" ht="12.75">
      <c r="B10" s="3" t="s">
        <v>9</v>
      </c>
      <c r="C10" s="15"/>
      <c r="D10" s="15">
        <v>49338381.61</v>
      </c>
    </row>
    <row r="11" spans="2:4" ht="12.75">
      <c r="B11" s="3" t="s">
        <v>10</v>
      </c>
      <c r="C11" s="15"/>
      <c r="D11" s="15">
        <v>5098869.22</v>
      </c>
    </row>
    <row r="12" ht="12.75">
      <c r="D12" s="20">
        <f>SUM(D6:D11)</f>
        <v>795936765.37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1"/>
  <sheetViews>
    <sheetView zoomScalePageLayoutView="0" workbookViewId="0" topLeftCell="B1">
      <selection activeCell="C18" sqref="C1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</cols>
  <sheetData>
    <row r="2" spans="2:4" ht="27.75" customHeight="1">
      <c r="B2" s="42" t="s">
        <v>44</v>
      </c>
      <c r="C2" s="43"/>
      <c r="D2" s="43"/>
    </row>
    <row r="5" spans="2:4" ht="113.25" customHeight="1">
      <c r="B5" s="2" t="s">
        <v>5</v>
      </c>
      <c r="C5" s="2" t="s">
        <v>45</v>
      </c>
      <c r="D5" s="2" t="s">
        <v>85</v>
      </c>
    </row>
    <row r="6" spans="2:4" ht="12.75">
      <c r="B6" s="3" t="s">
        <v>6</v>
      </c>
      <c r="C6" s="1">
        <v>1</v>
      </c>
      <c r="D6" s="1">
        <v>40</v>
      </c>
    </row>
    <row r="7" spans="2:4" ht="12.75">
      <c r="B7" s="3" t="s">
        <v>7</v>
      </c>
      <c r="C7" s="1">
        <v>28</v>
      </c>
      <c r="D7" s="1">
        <v>283</v>
      </c>
    </row>
    <row r="8" spans="2:4" ht="12.75">
      <c r="B8" s="3" t="s">
        <v>71</v>
      </c>
      <c r="C8" s="1">
        <v>2</v>
      </c>
      <c r="D8" s="1">
        <v>49</v>
      </c>
    </row>
    <row r="9" spans="2:4" ht="12.75">
      <c r="B9" s="3" t="s">
        <v>8</v>
      </c>
      <c r="C9" s="1">
        <v>84</v>
      </c>
      <c r="D9" s="1">
        <v>268</v>
      </c>
    </row>
    <row r="10" spans="2:4" ht="12.75">
      <c r="B10" s="3" t="s">
        <v>9</v>
      </c>
      <c r="C10" s="1">
        <v>12</v>
      </c>
      <c r="D10" s="1">
        <v>116</v>
      </c>
    </row>
    <row r="11" spans="2:4" ht="12.75">
      <c r="B11" s="3" t="s">
        <v>10</v>
      </c>
      <c r="C11" s="1">
        <v>3</v>
      </c>
      <c r="D11" s="1">
        <v>89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2017-06-28T13:01:18Z</cp:lastPrinted>
  <dcterms:created xsi:type="dcterms:W3CDTF">1996-10-08T23:32:33Z</dcterms:created>
  <dcterms:modified xsi:type="dcterms:W3CDTF">2017-06-28T14:31:54Z</dcterms:modified>
  <cp:category/>
  <cp:version/>
  <cp:contentType/>
  <cp:contentStatus/>
</cp:coreProperties>
</file>